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D135C1C7-C3E2-4162-8227-6CA029401F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1- owoce świeże" sheetId="4" r:id="rId1"/>
    <sheet name="Cz. 2- owoce i warzywa mrożone" sheetId="5" r:id="rId2"/>
    <sheet name="Cz. 3- ziemniaki obrane" sheetId="1" r:id="rId3"/>
  </sheets>
  <definedNames>
    <definedName name="_xlnm.Print_Area" localSheetId="0">'Cz. 1- owoce świeże'!$A$1:$K$23</definedName>
    <definedName name="_xlnm.Print_Area" localSheetId="1">'Cz. 2- owoce i warzywa mrożone'!$A$1:$K$41</definedName>
    <definedName name="_xlnm.Print_Area" localSheetId="2">'Cz. 3- ziemniaki obrane'!$A$1:$I$12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J7" i="5"/>
  <c r="H7" i="5"/>
  <c r="J6" i="5"/>
  <c r="H6" i="5"/>
  <c r="H19" i="5"/>
  <c r="J19" i="5" s="1"/>
  <c r="H9" i="5"/>
  <c r="J9" i="5" s="1"/>
  <c r="H8" i="5"/>
  <c r="J8" i="5" s="1"/>
  <c r="H10" i="5"/>
  <c r="J10" i="5" s="1"/>
  <c r="H11" i="5"/>
  <c r="J11" i="5" s="1"/>
  <c r="H12" i="5"/>
  <c r="J12" i="5" s="1"/>
  <c r="H13" i="5"/>
  <c r="H14" i="5"/>
  <c r="J14" i="5" s="1"/>
  <c r="H15" i="5"/>
  <c r="H16" i="5"/>
  <c r="H17" i="5"/>
  <c r="J17" i="5" s="1"/>
  <c r="H18" i="5"/>
  <c r="J18" i="5" s="1"/>
  <c r="H20" i="5"/>
  <c r="H21" i="5"/>
  <c r="H22" i="5"/>
  <c r="J22" i="5" s="1"/>
  <c r="H23" i="5"/>
  <c r="J23" i="5" s="1"/>
  <c r="H24" i="5"/>
  <c r="J24" i="5" s="1"/>
  <c r="H25" i="5"/>
  <c r="J25" i="5" s="1"/>
  <c r="H26" i="5"/>
  <c r="J26" i="5" s="1"/>
  <c r="H27" i="5"/>
  <c r="J27" i="5" s="1"/>
  <c r="H28" i="5"/>
  <c r="J28" i="5" s="1"/>
  <c r="H29" i="5"/>
  <c r="J29" i="5" s="1"/>
  <c r="H30" i="5"/>
  <c r="J30" i="5" s="1"/>
  <c r="H31" i="5"/>
  <c r="H32" i="5"/>
  <c r="J32" i="5" s="1"/>
  <c r="J31" i="5"/>
  <c r="J13" i="5"/>
  <c r="J15" i="5"/>
  <c r="J16" i="5"/>
  <c r="J20" i="5"/>
  <c r="J21" i="5"/>
  <c r="J9" i="4"/>
  <c r="J14" i="4"/>
  <c r="J15" i="4"/>
  <c r="H7" i="4"/>
  <c r="J7" i="4" s="1"/>
  <c r="H9" i="4"/>
  <c r="H10" i="4"/>
  <c r="J10" i="4" s="1"/>
  <c r="H11" i="4"/>
  <c r="J11" i="4" s="1"/>
  <c r="H14" i="4"/>
  <c r="H15" i="4"/>
  <c r="G7" i="4"/>
  <c r="G8" i="4"/>
  <c r="H8" i="4" s="1"/>
  <c r="J8" i="4" s="1"/>
  <c r="G9" i="4"/>
  <c r="G10" i="4"/>
  <c r="G11" i="4"/>
  <c r="G12" i="4"/>
  <c r="H12" i="4" s="1"/>
  <c r="J12" i="4" s="1"/>
  <c r="G13" i="4"/>
  <c r="H13" i="4" s="1"/>
  <c r="J13" i="4" s="1"/>
  <c r="G14" i="4"/>
  <c r="G15" i="4"/>
  <c r="G16" i="4"/>
  <c r="H16" i="4" s="1"/>
  <c r="J16" i="4" s="1"/>
  <c r="G6" i="4"/>
  <c r="H6" i="4" s="1"/>
  <c r="J6" i="4" s="1"/>
  <c r="J17" i="4" l="1"/>
  <c r="H17" i="4"/>
  <c r="H33" i="5"/>
  <c r="J33" i="5"/>
  <c r="H7" i="1"/>
  <c r="F6" i="1"/>
  <c r="F7" i="1" s="1"/>
</calcChain>
</file>

<file path=xl/sharedStrings.xml><?xml version="1.0" encoding="utf-8"?>
<sst xmlns="http://schemas.openxmlformats.org/spreadsheetml/2006/main" count="176" uniqueCount="108">
  <si>
    <t>Asortyment</t>
  </si>
  <si>
    <t>J.m.</t>
  </si>
  <si>
    <t>Wartość netto</t>
  </si>
  <si>
    <t>Wartość brutto</t>
  </si>
  <si>
    <t>1.</t>
  </si>
  <si>
    <t>Nazwa własna produktu obowiązująca na wystawianej przez Wykonawcę fakturze NALEŻY OKREŚLIĆ*</t>
  </si>
  <si>
    <t>Ziemniaki obrane</t>
  </si>
  <si>
    <t>kg</t>
  </si>
  <si>
    <t>Winogrono jasne bez pestek</t>
  </si>
  <si>
    <t>11.</t>
  </si>
  <si>
    <t>Pomarańcze</t>
  </si>
  <si>
    <t>10.</t>
  </si>
  <si>
    <t>Mandarynki</t>
  </si>
  <si>
    <t>9.</t>
  </si>
  <si>
    <t>Maliny</t>
  </si>
  <si>
    <t>8.</t>
  </si>
  <si>
    <t>szt</t>
  </si>
  <si>
    <t>Kiwi</t>
  </si>
  <si>
    <t>7.</t>
  </si>
  <si>
    <t>Jabłka</t>
  </si>
  <si>
    <t>6.</t>
  </si>
  <si>
    <t>Gruszka</t>
  </si>
  <si>
    <t>5.</t>
  </si>
  <si>
    <t>Grapefruit</t>
  </si>
  <si>
    <t>4.</t>
  </si>
  <si>
    <t>Cytryny</t>
  </si>
  <si>
    <t>3.</t>
  </si>
  <si>
    <t>Borówki amerykańskie</t>
  </si>
  <si>
    <t>2.</t>
  </si>
  <si>
    <t>Banany</t>
  </si>
  <si>
    <t>27.</t>
  </si>
  <si>
    <t>26.</t>
  </si>
  <si>
    <t>Wiśnia b/pestek</t>
  </si>
  <si>
    <t>25.</t>
  </si>
  <si>
    <t>Warzywa na patelnie b/ ziemniaków</t>
  </si>
  <si>
    <t>24.</t>
  </si>
  <si>
    <t>Truskawka</t>
  </si>
  <si>
    <t>23.</t>
  </si>
  <si>
    <t>Szpinak łamany</t>
  </si>
  <si>
    <t>22.</t>
  </si>
  <si>
    <t>Szpinak liść</t>
  </si>
  <si>
    <t>21.</t>
  </si>
  <si>
    <t>Pierogi ze szpinakiem</t>
  </si>
  <si>
    <t>20.</t>
  </si>
  <si>
    <t>Pierogi z serem</t>
  </si>
  <si>
    <t>19.</t>
  </si>
  <si>
    <t>18.</t>
  </si>
  <si>
    <t>Pierogi owocowe</t>
  </si>
  <si>
    <t>17.</t>
  </si>
  <si>
    <t>16.</t>
  </si>
  <si>
    <t>Mieszanka warzywna 7 składnikowa</t>
  </si>
  <si>
    <t>15.</t>
  </si>
  <si>
    <t>Mieszanka meksykańska</t>
  </si>
  <si>
    <t>14.</t>
  </si>
  <si>
    <t>13.</t>
  </si>
  <si>
    <t>Mieszanka chińska</t>
  </si>
  <si>
    <t>12.</t>
  </si>
  <si>
    <t>Marchew mini</t>
  </si>
  <si>
    <t>Marchew kostka</t>
  </si>
  <si>
    <t xml:space="preserve">Maliny </t>
  </si>
  <si>
    <t xml:space="preserve">Kalafior </t>
  </si>
  <si>
    <t>Jagoda</t>
  </si>
  <si>
    <t xml:space="preserve">Groszek </t>
  </si>
  <si>
    <t xml:space="preserve">Fasolka szparagowa żółta </t>
  </si>
  <si>
    <t xml:space="preserve">Fasolka szparagowa zielona </t>
  </si>
  <si>
    <t>Bukiet warzyw</t>
  </si>
  <si>
    <t>Brukselka</t>
  </si>
  <si>
    <t xml:space="preserve">Brokuły </t>
  </si>
  <si>
    <t>Nazwa własna produktu obowiązująca na wystawianej przez wykonawcę fakturze                                                   NALEŻY OKREŚLIĆ*</t>
  </si>
  <si>
    <t>VAT % NALEŻY OKREŚLIĆ</t>
  </si>
  <si>
    <t>Cena jednostkowa netto</t>
  </si>
  <si>
    <t>Lp.</t>
  </si>
  <si>
    <t>DZP/DG-SŻYW/11/2025</t>
  </si>
  <si>
    <t>Załącznik nr 2 do SWZ</t>
  </si>
  <si>
    <t>FORMULARZ ASORTYMENTOWO-CENOWY</t>
  </si>
  <si>
    <t>Stawka VAT [%] NALEŻY OKREŚLIĆ</t>
  </si>
  <si>
    <t>* w przypadku nie wypełnienia tabeli dot. nazw własnych produktów obowiązujących u Wykonawcy, Zamawiający będzie wymagać ścisłego przestrzegania zapisu na fakturze nazw produktów spożywczych określonych w Formularzu asortymentowo-cenowym przez Zamawiającego.</t>
  </si>
  <si>
    <t>Całkowita wartość zamówienia: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</si>
  <si>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</si>
  <si>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</si>
  <si>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</si>
  <si>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</si>
  <si>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</si>
  <si>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</si>
  <si>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</si>
  <si>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</si>
  <si>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</si>
  <si>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Dokument podpisany elektronicznie</t>
  </si>
  <si>
    <t>J</t>
  </si>
  <si>
    <t>K</t>
  </si>
  <si>
    <r>
      <t xml:space="preserve">Cena jednostkowa netto </t>
    </r>
    <r>
      <rPr>
        <u/>
        <sz val="11"/>
        <color theme="1"/>
        <rFont val="Times New Roman"/>
        <family val="1"/>
        <charset val="238"/>
      </rPr>
      <t>po upuście</t>
    </r>
  </si>
  <si>
    <t>* w przypadku braku wypełnienia tabeli dot. nazw produktów obowiązujących u Wykonawcy, Zamawiajacy będzie wymagać ścisłego przestrzegania zapisu na fakturze nazw produktów spożywczych określonych w Formularzu asortymentowo-cenowym przez Zamawiającego.</t>
  </si>
  <si>
    <t>Pierogi warzywne (wegańskie)</t>
  </si>
  <si>
    <t>Proponowana gramatura maksymalna</t>
  </si>
  <si>
    <t xml:space="preserve">**Zamawiający dopuszcza zaoferowanie mniejszej gramatury (kolumna F), ale nie dopuszcza zaoferowania wyższych gramatur niż proponowana maksymalna gramatura określona w tabeli w kolumnie E. </t>
  </si>
  <si>
    <t>Zaoferowna gramatura **</t>
  </si>
  <si>
    <t>Szacunkowa ilość</t>
  </si>
  <si>
    <t>Część nr 1: owoce świeże</t>
  </si>
  <si>
    <t>Część nr 2: owoce i warzywa mrożone</t>
  </si>
  <si>
    <t>Część nr 3: ziemniaki obrane</t>
  </si>
  <si>
    <t>Mieszanka kompotowa</t>
  </si>
  <si>
    <t>Nuggetsy z kurczaka</t>
  </si>
  <si>
    <t>Włoszczyzna kostka</t>
  </si>
  <si>
    <t>Włoszczyzna paski</t>
  </si>
  <si>
    <t xml:space="preserve">Deklarowany upust [%] NALEŻY OKREŚLIĆ </t>
  </si>
  <si>
    <t>* w przypadku nie wypełnienia tabeli dot. nazw własnych produktów obowiązujących u Wykonawcy, Zamawiający będzie wymagać ścisłego przestrzegania zapisu na fakturze nazw produktów spożywczych określonych 
w Formularzu asortymentowo-cenowym przez Zamawiajacego.</t>
  </si>
  <si>
    <r>
      <t xml:space="preserve">**dla pozycji nr 11. Maliny- średnia cena netto giełdowa na dzień: </t>
    </r>
    <r>
      <rPr>
        <b/>
        <sz val="11"/>
        <color theme="1"/>
        <rFont val="Times New Roman"/>
        <family val="1"/>
        <charset val="238"/>
      </rPr>
      <t xml:space="preserve">23.01.2025 r. </t>
    </r>
  </si>
  <si>
    <r>
      <t xml:space="preserve">Średnia cena netto giełdowa na dzień </t>
    </r>
    <r>
      <rPr>
        <b/>
        <sz val="11"/>
        <rFont val="Times New Roman"/>
        <family val="1"/>
        <charset val="238"/>
      </rPr>
      <t>21.03.2025</t>
    </r>
    <r>
      <rPr>
        <sz val="11"/>
        <rFont val="Times New Roman"/>
        <family val="1"/>
        <charset val="238"/>
      </rPr>
      <t xml:space="preserve"> 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</si>
</sst>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alibri"/>
      <family val="2"/>
      <scheme val="minor"/>
    </font>
    <font>
      <i/>
      <u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/>
    <xf numFmtId="165" fontId="1" fillId="2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6" fillId="0" borderId="0" xfId="0" applyFont="1"/>
    <xf numFmtId="0" fontId="1" fillId="0" borderId="2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0" fillId="0" borderId="2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0" fontId="7" fillId="0" borderId="0" xfId="0" applyFont="1"/>
    <xf numFmtId="0" fontId="11" fillId="0" borderId="0" xfId="0" applyFont="1"/>
    <xf numFmtId="2" fontId="2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Dziesiętny 2" xfId="1" xr:uid="{19254383-6E8F-4763-B210-5A0209039A87}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399BA-7939-4E8A-947B-F5148F949D2B}">
  <sheetPr>
    <pageSetUpPr fitToPage="1"/>
  </sheetPr>
  <dimension ref="A1:K25"/>
  <sheetViews>
    <sheetView tabSelected="1" topLeftCell="A4" workbookViewId="0">
      <selection activeCell="H22" sqref="H22"/>
    </sheetView>
  </sheetViews>
  <sheetFormatPr defaultRowHeight="15" x14ac:dyDescent="0.25"/>
  <cols>
    <col min="1" max="1" width="7.7109375" style="1" customWidth="1"/>
    <col min="2" max="2" width="29.85546875" style="1" customWidth="1"/>
    <col min="3" max="3" width="12.42578125" style="1" customWidth="1"/>
    <col min="4" max="4" width="8" style="1" customWidth="1"/>
    <col min="5" max="5" width="17.42578125" style="1" customWidth="1"/>
    <col min="6" max="6" width="14.28515625" style="1" customWidth="1"/>
    <col min="7" max="7" width="17.28515625" style="1" customWidth="1"/>
    <col min="8" max="8" width="16.28515625" style="1" customWidth="1"/>
    <col min="9" max="9" width="16.5703125" style="1" customWidth="1"/>
    <col min="10" max="10" width="19.42578125" style="1" customWidth="1"/>
    <col min="11" max="11" width="27" style="1" customWidth="1"/>
    <col min="12" max="16384" width="9.140625" style="1"/>
  </cols>
  <sheetData>
    <row r="1" spans="1:11" x14ac:dyDescent="0.25">
      <c r="B1" s="4" t="s">
        <v>72</v>
      </c>
      <c r="K1" s="4" t="s">
        <v>73</v>
      </c>
    </row>
    <row r="2" spans="1:11" ht="24.75" customHeight="1" x14ac:dyDescent="0.25">
      <c r="A2" s="44" t="s">
        <v>74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x14ac:dyDescent="0.25">
      <c r="A3" s="46" t="s">
        <v>97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66.75" customHeight="1" x14ac:dyDescent="0.25">
      <c r="A4" s="5" t="s">
        <v>71</v>
      </c>
      <c r="B4" s="5" t="s">
        <v>0</v>
      </c>
      <c r="C4" s="2" t="s">
        <v>96</v>
      </c>
      <c r="D4" s="5" t="s">
        <v>1</v>
      </c>
      <c r="E4" s="41" t="s">
        <v>107</v>
      </c>
      <c r="F4" s="2" t="s">
        <v>104</v>
      </c>
      <c r="G4" s="5" t="s">
        <v>90</v>
      </c>
      <c r="H4" s="5" t="s">
        <v>2</v>
      </c>
      <c r="I4" s="5" t="s">
        <v>75</v>
      </c>
      <c r="J4" s="5" t="s">
        <v>3</v>
      </c>
      <c r="K4" s="8" t="s">
        <v>5</v>
      </c>
    </row>
    <row r="5" spans="1:11" ht="16.5" customHeight="1" x14ac:dyDescent="0.25">
      <c r="A5" s="10" t="s">
        <v>78</v>
      </c>
      <c r="B5" s="10" t="s">
        <v>79</v>
      </c>
      <c r="C5" s="10" t="s">
        <v>80</v>
      </c>
      <c r="D5" s="10" t="s">
        <v>81</v>
      </c>
      <c r="E5" s="10" t="s">
        <v>82</v>
      </c>
      <c r="F5" s="22" t="s">
        <v>83</v>
      </c>
      <c r="G5" s="10" t="s">
        <v>84</v>
      </c>
      <c r="H5" s="10" t="s">
        <v>85</v>
      </c>
      <c r="I5" s="10" t="s">
        <v>86</v>
      </c>
      <c r="J5" s="10" t="s">
        <v>88</v>
      </c>
      <c r="K5" s="11" t="s">
        <v>89</v>
      </c>
    </row>
    <row r="6" spans="1:11" ht="21" customHeight="1" x14ac:dyDescent="0.25">
      <c r="A6" s="5" t="s">
        <v>4</v>
      </c>
      <c r="B6" s="27" t="s">
        <v>29</v>
      </c>
      <c r="C6" s="5">
        <v>1200</v>
      </c>
      <c r="D6" s="2" t="s">
        <v>7</v>
      </c>
      <c r="E6" s="13">
        <v>5.82</v>
      </c>
      <c r="F6" s="21"/>
      <c r="G6" s="17">
        <f>ROUND(E6-(E6*F6),2)</f>
        <v>5.82</v>
      </c>
      <c r="H6" s="17">
        <f>ROUND(G6*C6,2)</f>
        <v>6984</v>
      </c>
      <c r="I6" s="24"/>
      <c r="J6" s="17">
        <f>ROUND(H6+(H6*I6),2)</f>
        <v>6984</v>
      </c>
      <c r="K6" s="8"/>
    </row>
    <row r="7" spans="1:11" ht="20.25" customHeight="1" x14ac:dyDescent="0.25">
      <c r="A7" s="2" t="s">
        <v>28</v>
      </c>
      <c r="B7" s="40" t="s">
        <v>27</v>
      </c>
      <c r="C7" s="2">
        <v>100</v>
      </c>
      <c r="D7" s="2" t="s">
        <v>7</v>
      </c>
      <c r="E7" s="13">
        <v>51.43</v>
      </c>
      <c r="F7" s="21"/>
      <c r="G7" s="17">
        <f t="shared" ref="G7:G16" si="0">ROUND(E7-(E7*F7),2)</f>
        <v>51.43</v>
      </c>
      <c r="H7" s="17">
        <f t="shared" ref="H7:H16" si="1">ROUND(G7*C7,2)</f>
        <v>5143</v>
      </c>
      <c r="I7" s="24"/>
      <c r="J7" s="17">
        <f t="shared" ref="J7:J16" si="2">ROUND(H7+(H7*I7),2)</f>
        <v>5143</v>
      </c>
      <c r="K7" s="9"/>
    </row>
    <row r="8" spans="1:11" ht="19.5" customHeight="1" x14ac:dyDescent="0.25">
      <c r="A8" s="2" t="s">
        <v>26</v>
      </c>
      <c r="B8" s="40" t="s">
        <v>25</v>
      </c>
      <c r="C8" s="2">
        <v>20</v>
      </c>
      <c r="D8" s="2" t="s">
        <v>7</v>
      </c>
      <c r="E8" s="13">
        <v>6.19</v>
      </c>
      <c r="F8" s="21"/>
      <c r="G8" s="17">
        <f t="shared" si="0"/>
        <v>6.19</v>
      </c>
      <c r="H8" s="17">
        <f t="shared" si="1"/>
        <v>123.8</v>
      </c>
      <c r="I8" s="24"/>
      <c r="J8" s="17">
        <f t="shared" si="2"/>
        <v>123.8</v>
      </c>
      <c r="K8" s="9"/>
    </row>
    <row r="9" spans="1:11" ht="21" customHeight="1" x14ac:dyDescent="0.25">
      <c r="A9" s="2" t="s">
        <v>24</v>
      </c>
      <c r="B9" s="40" t="s">
        <v>23</v>
      </c>
      <c r="C9" s="2">
        <v>200</v>
      </c>
      <c r="D9" s="2" t="s">
        <v>7</v>
      </c>
      <c r="E9" s="13">
        <v>6.97</v>
      </c>
      <c r="F9" s="21"/>
      <c r="G9" s="17">
        <f t="shared" si="0"/>
        <v>6.97</v>
      </c>
      <c r="H9" s="17">
        <f t="shared" si="1"/>
        <v>1394</v>
      </c>
      <c r="I9" s="24"/>
      <c r="J9" s="17">
        <f t="shared" si="2"/>
        <v>1394</v>
      </c>
      <c r="K9" s="9"/>
    </row>
    <row r="10" spans="1:11" ht="20.25" customHeight="1" x14ac:dyDescent="0.25">
      <c r="A10" s="2" t="s">
        <v>22</v>
      </c>
      <c r="B10" s="40" t="s">
        <v>21</v>
      </c>
      <c r="C10" s="2">
        <v>1200</v>
      </c>
      <c r="D10" s="2" t="s">
        <v>7</v>
      </c>
      <c r="E10" s="13">
        <v>5.95</v>
      </c>
      <c r="F10" s="21"/>
      <c r="G10" s="17">
        <f t="shared" si="0"/>
        <v>5.95</v>
      </c>
      <c r="H10" s="17">
        <f t="shared" si="1"/>
        <v>7140</v>
      </c>
      <c r="I10" s="24"/>
      <c r="J10" s="17">
        <f t="shared" si="2"/>
        <v>7140</v>
      </c>
      <c r="K10" s="9"/>
    </row>
    <row r="11" spans="1:11" ht="21" customHeight="1" x14ac:dyDescent="0.25">
      <c r="A11" s="2" t="s">
        <v>20</v>
      </c>
      <c r="B11" s="40" t="s">
        <v>19</v>
      </c>
      <c r="C11" s="2">
        <v>1500</v>
      </c>
      <c r="D11" s="2" t="s">
        <v>7</v>
      </c>
      <c r="E11" s="13">
        <v>3.6</v>
      </c>
      <c r="F11" s="21"/>
      <c r="G11" s="17">
        <f t="shared" si="0"/>
        <v>3.6</v>
      </c>
      <c r="H11" s="17">
        <f t="shared" si="1"/>
        <v>5400</v>
      </c>
      <c r="I11" s="24"/>
      <c r="J11" s="17">
        <f t="shared" si="2"/>
        <v>5400</v>
      </c>
      <c r="K11" s="9"/>
    </row>
    <row r="12" spans="1:11" ht="19.5" customHeight="1" x14ac:dyDescent="0.25">
      <c r="A12" s="2" t="s">
        <v>18</v>
      </c>
      <c r="B12" s="40" t="s">
        <v>17</v>
      </c>
      <c r="C12" s="2">
        <v>4500</v>
      </c>
      <c r="D12" s="2" t="s">
        <v>16</v>
      </c>
      <c r="E12" s="13">
        <v>1.35</v>
      </c>
      <c r="F12" s="21"/>
      <c r="G12" s="17">
        <f t="shared" si="0"/>
        <v>1.35</v>
      </c>
      <c r="H12" s="17">
        <f t="shared" si="1"/>
        <v>6075</v>
      </c>
      <c r="I12" s="24"/>
      <c r="J12" s="17">
        <f t="shared" si="2"/>
        <v>6075</v>
      </c>
      <c r="K12" s="9"/>
    </row>
    <row r="13" spans="1:11" ht="19.5" customHeight="1" x14ac:dyDescent="0.25">
      <c r="A13" s="2" t="s">
        <v>15</v>
      </c>
      <c r="B13" s="40" t="s">
        <v>8</v>
      </c>
      <c r="C13" s="2">
        <v>200</v>
      </c>
      <c r="D13" s="2" t="s">
        <v>7</v>
      </c>
      <c r="E13" s="42">
        <v>15.88</v>
      </c>
      <c r="F13" s="21"/>
      <c r="G13" s="17">
        <f t="shared" si="0"/>
        <v>15.88</v>
      </c>
      <c r="H13" s="17">
        <f t="shared" si="1"/>
        <v>3176</v>
      </c>
      <c r="I13" s="24"/>
      <c r="J13" s="17">
        <f t="shared" si="2"/>
        <v>3176</v>
      </c>
      <c r="K13" s="9"/>
    </row>
    <row r="14" spans="1:11" ht="20.25" customHeight="1" x14ac:dyDescent="0.25">
      <c r="A14" s="2" t="s">
        <v>13</v>
      </c>
      <c r="B14" s="40" t="s">
        <v>12</v>
      </c>
      <c r="C14" s="2">
        <v>500</v>
      </c>
      <c r="D14" s="2" t="s">
        <v>7</v>
      </c>
      <c r="E14" s="13">
        <v>9.2899999999999991</v>
      </c>
      <c r="F14" s="21"/>
      <c r="G14" s="17">
        <f t="shared" si="0"/>
        <v>9.2899999999999991</v>
      </c>
      <c r="H14" s="17">
        <f t="shared" si="1"/>
        <v>4645</v>
      </c>
      <c r="I14" s="24"/>
      <c r="J14" s="17">
        <f t="shared" si="2"/>
        <v>4645</v>
      </c>
      <c r="K14" s="9"/>
    </row>
    <row r="15" spans="1:11" ht="21" customHeight="1" x14ac:dyDescent="0.25">
      <c r="A15" s="2" t="s">
        <v>11</v>
      </c>
      <c r="B15" s="40" t="s">
        <v>10</v>
      </c>
      <c r="C15" s="2">
        <v>500</v>
      </c>
      <c r="D15" s="2" t="s">
        <v>7</v>
      </c>
      <c r="E15" s="13">
        <v>6.67</v>
      </c>
      <c r="F15" s="21"/>
      <c r="G15" s="17">
        <f t="shared" si="0"/>
        <v>6.67</v>
      </c>
      <c r="H15" s="17">
        <f t="shared" si="1"/>
        <v>3335</v>
      </c>
      <c r="I15" s="24"/>
      <c r="J15" s="17">
        <f t="shared" si="2"/>
        <v>3335</v>
      </c>
      <c r="K15" s="9"/>
    </row>
    <row r="16" spans="1:11" ht="19.5" customHeight="1" x14ac:dyDescent="0.25">
      <c r="A16" s="2" t="s">
        <v>9</v>
      </c>
      <c r="B16" s="18" t="s">
        <v>14</v>
      </c>
      <c r="C16" s="2">
        <v>100</v>
      </c>
      <c r="D16" s="2" t="s">
        <v>7</v>
      </c>
      <c r="E16" s="13">
        <v>76.19</v>
      </c>
      <c r="F16" s="21"/>
      <c r="G16" s="17">
        <f t="shared" si="0"/>
        <v>76.19</v>
      </c>
      <c r="H16" s="17">
        <f t="shared" si="1"/>
        <v>7619</v>
      </c>
      <c r="I16" s="24"/>
      <c r="J16" s="17">
        <f t="shared" si="2"/>
        <v>7619</v>
      </c>
      <c r="K16" s="9"/>
    </row>
    <row r="17" spans="1:11" ht="20.25" customHeight="1" x14ac:dyDescent="0.25">
      <c r="A17" s="47" t="s">
        <v>77</v>
      </c>
      <c r="B17" s="48"/>
      <c r="C17" s="48"/>
      <c r="D17" s="48"/>
      <c r="E17" s="48"/>
      <c r="F17" s="48"/>
      <c r="G17" s="49"/>
      <c r="H17" s="25">
        <f>ROUND(SUM(H6:H16),2)</f>
        <v>51034.8</v>
      </c>
      <c r="I17" s="26"/>
      <c r="J17" s="23">
        <f>ROUND(SUM(J6:J16),2)</f>
        <v>51034.8</v>
      </c>
    </row>
    <row r="19" spans="1:11" ht="15" customHeight="1" x14ac:dyDescent="0.25">
      <c r="A19" s="50" t="s">
        <v>105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</row>
    <row r="20" spans="1:11" x14ac:dyDescent="0.25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</row>
    <row r="22" spans="1:11" x14ac:dyDescent="0.25">
      <c r="A22" s="1" t="s">
        <v>106</v>
      </c>
    </row>
    <row r="23" spans="1:11" x14ac:dyDescent="0.25">
      <c r="J23" s="43" t="s">
        <v>87</v>
      </c>
      <c r="K23" s="43"/>
    </row>
    <row r="25" spans="1:11" x14ac:dyDescent="0.25">
      <c r="B25" s="19"/>
    </row>
  </sheetData>
  <mergeCells count="5">
    <mergeCell ref="J23:K23"/>
    <mergeCell ref="A2:K2"/>
    <mergeCell ref="A3:K3"/>
    <mergeCell ref="A17:G17"/>
    <mergeCell ref="A19:K20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ACA0F-43F3-4CC5-A935-E6DFC44CDBB7}">
  <sheetPr>
    <pageSetUpPr fitToPage="1"/>
  </sheetPr>
  <dimension ref="A1:K41"/>
  <sheetViews>
    <sheetView topLeftCell="A16" zoomScale="84" zoomScaleNormal="84" workbookViewId="0">
      <selection activeCell="J41" sqref="J41:K41"/>
    </sheetView>
  </sheetViews>
  <sheetFormatPr defaultRowHeight="15" x14ac:dyDescent="0.25"/>
  <cols>
    <col min="1" max="1" width="7" customWidth="1"/>
    <col min="2" max="2" width="42.5703125" customWidth="1"/>
    <col min="3" max="3" width="11.85546875" customWidth="1"/>
    <col min="4" max="4" width="4.7109375" customWidth="1"/>
    <col min="5" max="5" width="12.42578125" customWidth="1"/>
    <col min="6" max="6" width="11.42578125" customWidth="1"/>
    <col min="7" max="7" width="14.85546875" customWidth="1"/>
    <col min="8" max="8" width="15.85546875" customWidth="1"/>
    <col min="9" max="9" width="11.5703125" customWidth="1"/>
    <col min="10" max="10" width="17.7109375" customWidth="1"/>
    <col min="11" max="11" width="28" customWidth="1"/>
  </cols>
  <sheetData>
    <row r="1" spans="1:11" x14ac:dyDescent="0.25">
      <c r="A1" s="1"/>
      <c r="B1" s="4" t="s">
        <v>72</v>
      </c>
      <c r="C1" s="1"/>
      <c r="D1" s="1"/>
      <c r="E1" s="1"/>
      <c r="F1" s="1"/>
      <c r="G1" s="1"/>
      <c r="H1" s="1"/>
      <c r="I1" s="1"/>
      <c r="J1" s="1"/>
      <c r="K1" s="4" t="s">
        <v>73</v>
      </c>
    </row>
    <row r="2" spans="1:11" ht="24.75" customHeight="1" x14ac:dyDescent="0.25">
      <c r="A2" s="52" t="s">
        <v>74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5.75" customHeight="1" x14ac:dyDescent="0.25">
      <c r="A3" s="54" t="s">
        <v>98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60" x14ac:dyDescent="0.25">
      <c r="A4" s="5" t="s">
        <v>71</v>
      </c>
      <c r="B4" s="5" t="s">
        <v>0</v>
      </c>
      <c r="C4" s="2" t="s">
        <v>96</v>
      </c>
      <c r="D4" s="5" t="s">
        <v>1</v>
      </c>
      <c r="E4" s="35" t="s">
        <v>93</v>
      </c>
      <c r="F4" s="20" t="s">
        <v>95</v>
      </c>
      <c r="G4" s="5" t="s">
        <v>70</v>
      </c>
      <c r="H4" s="5" t="s">
        <v>2</v>
      </c>
      <c r="I4" s="5" t="s">
        <v>69</v>
      </c>
      <c r="J4" s="5" t="s">
        <v>3</v>
      </c>
      <c r="K4" s="2" t="s">
        <v>68</v>
      </c>
    </row>
    <row r="5" spans="1:11" x14ac:dyDescent="0.25">
      <c r="A5" s="10" t="s">
        <v>78</v>
      </c>
      <c r="B5" s="10" t="s">
        <v>79</v>
      </c>
      <c r="C5" s="10" t="s">
        <v>80</v>
      </c>
      <c r="D5" s="32" t="s">
        <v>81</v>
      </c>
      <c r="E5" s="33" t="s">
        <v>82</v>
      </c>
      <c r="F5" s="34" t="s">
        <v>83</v>
      </c>
      <c r="G5" s="10" t="s">
        <v>84</v>
      </c>
      <c r="H5" s="10" t="s">
        <v>85</v>
      </c>
      <c r="I5" s="10" t="s">
        <v>86</v>
      </c>
      <c r="J5" s="10" t="s">
        <v>88</v>
      </c>
      <c r="K5" s="22" t="s">
        <v>89</v>
      </c>
    </row>
    <row r="6" spans="1:11" ht="24" customHeight="1" x14ac:dyDescent="0.25">
      <c r="A6" s="2" t="s">
        <v>4</v>
      </c>
      <c r="B6" s="27" t="s">
        <v>67</v>
      </c>
      <c r="C6" s="28">
        <v>900</v>
      </c>
      <c r="D6" s="55" t="s">
        <v>7</v>
      </c>
      <c r="E6" s="29">
        <v>2.5</v>
      </c>
      <c r="F6" s="38"/>
      <c r="G6" s="16"/>
      <c r="H6" s="17">
        <f t="shared" ref="H6:H32" si="0">ROUND(C6*G6,2)</f>
        <v>0</v>
      </c>
      <c r="I6" s="21"/>
      <c r="J6" s="17">
        <f>ROUND(H6+(H6*I6),2)</f>
        <v>0</v>
      </c>
      <c r="K6" s="9"/>
    </row>
    <row r="7" spans="1:11" ht="22.5" customHeight="1" x14ac:dyDescent="0.25">
      <c r="A7" s="2" t="s">
        <v>28</v>
      </c>
      <c r="B7" s="27" t="s">
        <v>66</v>
      </c>
      <c r="C7" s="28">
        <v>10</v>
      </c>
      <c r="D7" s="56"/>
      <c r="E7" s="2">
        <v>2.5</v>
      </c>
      <c r="F7" s="39"/>
      <c r="G7" s="16"/>
      <c r="H7" s="17">
        <f t="shared" si="0"/>
        <v>0</v>
      </c>
      <c r="I7" s="21"/>
      <c r="J7" s="17">
        <f>ROUND(H7+(H7*I7),2)</f>
        <v>0</v>
      </c>
      <c r="K7" s="9"/>
    </row>
    <row r="8" spans="1:11" ht="23.25" customHeight="1" x14ac:dyDescent="0.25">
      <c r="A8" s="2" t="s">
        <v>26</v>
      </c>
      <c r="B8" s="27" t="s">
        <v>65</v>
      </c>
      <c r="C8" s="28">
        <v>730</v>
      </c>
      <c r="D8" s="56"/>
      <c r="E8" s="2">
        <v>2.5</v>
      </c>
      <c r="F8" s="39"/>
      <c r="G8" s="16"/>
      <c r="H8" s="17">
        <f t="shared" si="0"/>
        <v>0</v>
      </c>
      <c r="I8" s="21"/>
      <c r="J8" s="17">
        <f t="shared" ref="J8:J32" si="1">ROUND(H8+(H8*I8),2)</f>
        <v>0</v>
      </c>
      <c r="K8" s="9"/>
    </row>
    <row r="9" spans="1:11" ht="25.5" customHeight="1" x14ac:dyDescent="0.25">
      <c r="A9" s="2" t="s">
        <v>24</v>
      </c>
      <c r="B9" s="27" t="s">
        <v>64</v>
      </c>
      <c r="C9" s="28">
        <v>200</v>
      </c>
      <c r="D9" s="56"/>
      <c r="E9" s="2">
        <v>2.5</v>
      </c>
      <c r="F9" s="39"/>
      <c r="G9" s="16"/>
      <c r="H9" s="17">
        <f t="shared" si="0"/>
        <v>0</v>
      </c>
      <c r="I9" s="21"/>
      <c r="J9" s="17">
        <f>ROUND(H9+(H9*I9),2)</f>
        <v>0</v>
      </c>
      <c r="K9" s="9"/>
    </row>
    <row r="10" spans="1:11" ht="22.5" customHeight="1" x14ac:dyDescent="0.25">
      <c r="A10" s="2" t="s">
        <v>22</v>
      </c>
      <c r="B10" s="27" t="s">
        <v>63</v>
      </c>
      <c r="C10" s="28">
        <v>400</v>
      </c>
      <c r="D10" s="56"/>
      <c r="E10" s="2">
        <v>2.5</v>
      </c>
      <c r="F10" s="39"/>
      <c r="G10" s="16"/>
      <c r="H10" s="17">
        <f t="shared" si="0"/>
        <v>0</v>
      </c>
      <c r="I10" s="21"/>
      <c r="J10" s="17">
        <f t="shared" si="1"/>
        <v>0</v>
      </c>
      <c r="K10" s="9"/>
    </row>
    <row r="11" spans="1:11" ht="22.5" customHeight="1" x14ac:dyDescent="0.25">
      <c r="A11" s="2" t="s">
        <v>20</v>
      </c>
      <c r="B11" s="27" t="s">
        <v>62</v>
      </c>
      <c r="C11" s="28">
        <v>160</v>
      </c>
      <c r="D11" s="56"/>
      <c r="E11" s="2">
        <v>2.5</v>
      </c>
      <c r="F11" s="39"/>
      <c r="G11" s="16"/>
      <c r="H11" s="17">
        <f t="shared" si="0"/>
        <v>0</v>
      </c>
      <c r="I11" s="21"/>
      <c r="J11" s="17">
        <f t="shared" si="1"/>
        <v>0</v>
      </c>
      <c r="K11" s="9"/>
    </row>
    <row r="12" spans="1:11" ht="21.75" customHeight="1" x14ac:dyDescent="0.25">
      <c r="A12" s="2" t="s">
        <v>18</v>
      </c>
      <c r="B12" s="27" t="s">
        <v>61</v>
      </c>
      <c r="C12" s="28">
        <v>10</v>
      </c>
      <c r="D12" s="56"/>
      <c r="E12" s="2">
        <v>2.5</v>
      </c>
      <c r="F12" s="39"/>
      <c r="G12" s="16"/>
      <c r="H12" s="17">
        <f t="shared" si="0"/>
        <v>0</v>
      </c>
      <c r="I12" s="21"/>
      <c r="J12" s="17">
        <f t="shared" si="1"/>
        <v>0</v>
      </c>
      <c r="K12" s="9"/>
    </row>
    <row r="13" spans="1:11" ht="24.75" customHeight="1" x14ac:dyDescent="0.25">
      <c r="A13" s="2" t="s">
        <v>15</v>
      </c>
      <c r="B13" s="27" t="s">
        <v>60</v>
      </c>
      <c r="C13" s="28">
        <v>330</v>
      </c>
      <c r="D13" s="56"/>
      <c r="E13" s="2">
        <v>2.5</v>
      </c>
      <c r="F13" s="39"/>
      <c r="G13" s="16"/>
      <c r="H13" s="17">
        <f t="shared" si="0"/>
        <v>0</v>
      </c>
      <c r="I13" s="21"/>
      <c r="J13" s="17">
        <f t="shared" si="1"/>
        <v>0</v>
      </c>
      <c r="K13" s="9"/>
    </row>
    <row r="14" spans="1:11" ht="21.75" customHeight="1" x14ac:dyDescent="0.25">
      <c r="A14" s="2" t="s">
        <v>13</v>
      </c>
      <c r="B14" s="27" t="s">
        <v>59</v>
      </c>
      <c r="C14" s="28">
        <v>50</v>
      </c>
      <c r="D14" s="56"/>
      <c r="E14" s="2">
        <v>2.5</v>
      </c>
      <c r="F14" s="39"/>
      <c r="G14" s="16"/>
      <c r="H14" s="17">
        <f t="shared" si="0"/>
        <v>0</v>
      </c>
      <c r="I14" s="21"/>
      <c r="J14" s="17">
        <f t="shared" si="1"/>
        <v>0</v>
      </c>
      <c r="K14" s="9"/>
    </row>
    <row r="15" spans="1:11" ht="21.75" customHeight="1" x14ac:dyDescent="0.25">
      <c r="A15" s="2" t="s">
        <v>11</v>
      </c>
      <c r="B15" s="30" t="s">
        <v>58</v>
      </c>
      <c r="C15" s="28">
        <v>600</v>
      </c>
      <c r="D15" s="56"/>
      <c r="E15" s="2">
        <v>2.5</v>
      </c>
      <c r="F15" s="39"/>
      <c r="G15" s="16"/>
      <c r="H15" s="17">
        <f t="shared" si="0"/>
        <v>0</v>
      </c>
      <c r="I15" s="21"/>
      <c r="J15" s="17">
        <f t="shared" si="1"/>
        <v>0</v>
      </c>
      <c r="K15" s="9"/>
    </row>
    <row r="16" spans="1:11" ht="24.75" customHeight="1" x14ac:dyDescent="0.25">
      <c r="A16" s="2" t="s">
        <v>9</v>
      </c>
      <c r="B16" s="27" t="s">
        <v>57</v>
      </c>
      <c r="C16" s="28">
        <v>100</v>
      </c>
      <c r="D16" s="56"/>
      <c r="E16" s="2">
        <v>2.5</v>
      </c>
      <c r="F16" s="39"/>
      <c r="G16" s="16"/>
      <c r="H16" s="17">
        <f t="shared" si="0"/>
        <v>0</v>
      </c>
      <c r="I16" s="21"/>
      <c r="J16" s="17">
        <f t="shared" si="1"/>
        <v>0</v>
      </c>
      <c r="K16" s="9"/>
    </row>
    <row r="17" spans="1:11" ht="24" customHeight="1" x14ac:dyDescent="0.25">
      <c r="A17" s="2" t="s">
        <v>56</v>
      </c>
      <c r="B17" s="27" t="s">
        <v>55</v>
      </c>
      <c r="C17" s="28">
        <v>300</v>
      </c>
      <c r="D17" s="56"/>
      <c r="E17" s="2">
        <v>2.5</v>
      </c>
      <c r="F17" s="39"/>
      <c r="G17" s="16"/>
      <c r="H17" s="17">
        <f t="shared" si="0"/>
        <v>0</v>
      </c>
      <c r="I17" s="21"/>
      <c r="J17" s="17">
        <f t="shared" si="1"/>
        <v>0</v>
      </c>
      <c r="K17" s="9"/>
    </row>
    <row r="18" spans="1:11" ht="18.75" customHeight="1" x14ac:dyDescent="0.25">
      <c r="A18" s="2" t="s">
        <v>54</v>
      </c>
      <c r="B18" s="27" t="s">
        <v>100</v>
      </c>
      <c r="C18" s="28">
        <v>10</v>
      </c>
      <c r="D18" s="56"/>
      <c r="E18" s="2">
        <v>2.5</v>
      </c>
      <c r="F18" s="39"/>
      <c r="G18" s="16"/>
      <c r="H18" s="17">
        <f t="shared" si="0"/>
        <v>0</v>
      </c>
      <c r="I18" s="21"/>
      <c r="J18" s="17">
        <f t="shared" si="1"/>
        <v>0</v>
      </c>
      <c r="K18" s="9"/>
    </row>
    <row r="19" spans="1:11" ht="18.75" customHeight="1" x14ac:dyDescent="0.25">
      <c r="A19" s="2" t="s">
        <v>53</v>
      </c>
      <c r="B19" s="27" t="s">
        <v>52</v>
      </c>
      <c r="C19" s="28">
        <v>10</v>
      </c>
      <c r="D19" s="56"/>
      <c r="E19" s="2">
        <v>0.5</v>
      </c>
      <c r="F19" s="39"/>
      <c r="G19" s="16"/>
      <c r="H19" s="17">
        <f t="shared" si="0"/>
        <v>0</v>
      </c>
      <c r="I19" s="21"/>
      <c r="J19" s="17">
        <f t="shared" si="1"/>
        <v>0</v>
      </c>
      <c r="K19" s="9"/>
    </row>
    <row r="20" spans="1:11" ht="18.75" customHeight="1" x14ac:dyDescent="0.25">
      <c r="A20" s="2" t="s">
        <v>51</v>
      </c>
      <c r="B20" s="27" t="s">
        <v>50</v>
      </c>
      <c r="C20" s="28">
        <v>50</v>
      </c>
      <c r="D20" s="56"/>
      <c r="E20" s="2">
        <v>2.5</v>
      </c>
      <c r="F20" s="39"/>
      <c r="G20" s="16"/>
      <c r="H20" s="17">
        <f t="shared" si="0"/>
        <v>0</v>
      </c>
      <c r="I20" s="21"/>
      <c r="J20" s="17">
        <f t="shared" si="1"/>
        <v>0</v>
      </c>
      <c r="K20" s="9"/>
    </row>
    <row r="21" spans="1:11" ht="26.25" customHeight="1" x14ac:dyDescent="0.25">
      <c r="A21" s="2" t="s">
        <v>49</v>
      </c>
      <c r="B21" s="27" t="s">
        <v>101</v>
      </c>
      <c r="C21" s="28">
        <v>100</v>
      </c>
      <c r="D21" s="56"/>
      <c r="E21" s="2">
        <v>1</v>
      </c>
      <c r="F21" s="39"/>
      <c r="G21" s="16"/>
      <c r="H21" s="17">
        <f t="shared" si="0"/>
        <v>0</v>
      </c>
      <c r="I21" s="21"/>
      <c r="J21" s="17">
        <f t="shared" si="1"/>
        <v>0</v>
      </c>
      <c r="K21" s="9"/>
    </row>
    <row r="22" spans="1:11" ht="18.75" customHeight="1" x14ac:dyDescent="0.25">
      <c r="A22" s="2" t="s">
        <v>48</v>
      </c>
      <c r="B22" s="27" t="s">
        <v>47</v>
      </c>
      <c r="C22" s="28">
        <v>20</v>
      </c>
      <c r="D22" s="56"/>
      <c r="E22" s="2">
        <v>0.5</v>
      </c>
      <c r="F22" s="39"/>
      <c r="G22" s="16"/>
      <c r="H22" s="17">
        <f t="shared" si="0"/>
        <v>0</v>
      </c>
      <c r="I22" s="21"/>
      <c r="J22" s="17">
        <f t="shared" si="1"/>
        <v>0</v>
      </c>
      <c r="K22" s="9"/>
    </row>
    <row r="23" spans="1:11" ht="18.75" customHeight="1" x14ac:dyDescent="0.25">
      <c r="A23" s="2" t="s">
        <v>46</v>
      </c>
      <c r="B23" s="27" t="s">
        <v>92</v>
      </c>
      <c r="C23" s="28">
        <v>10</v>
      </c>
      <c r="D23" s="56"/>
      <c r="E23" s="2">
        <v>0.5</v>
      </c>
      <c r="F23" s="39"/>
      <c r="G23" s="16"/>
      <c r="H23" s="17">
        <f t="shared" si="0"/>
        <v>0</v>
      </c>
      <c r="I23" s="21"/>
      <c r="J23" s="17">
        <f t="shared" si="1"/>
        <v>0</v>
      </c>
      <c r="K23" s="9"/>
    </row>
    <row r="24" spans="1:11" ht="18.75" customHeight="1" x14ac:dyDescent="0.25">
      <c r="A24" s="2" t="s">
        <v>45</v>
      </c>
      <c r="B24" s="27" t="s">
        <v>44</v>
      </c>
      <c r="C24" s="28">
        <v>10</v>
      </c>
      <c r="D24" s="56"/>
      <c r="E24" s="2">
        <v>0.5</v>
      </c>
      <c r="F24" s="39"/>
      <c r="G24" s="16"/>
      <c r="H24" s="17">
        <f t="shared" si="0"/>
        <v>0</v>
      </c>
      <c r="I24" s="21"/>
      <c r="J24" s="17">
        <f t="shared" si="1"/>
        <v>0</v>
      </c>
      <c r="K24" s="9"/>
    </row>
    <row r="25" spans="1:11" ht="18.75" customHeight="1" x14ac:dyDescent="0.25">
      <c r="A25" s="2" t="s">
        <v>43</v>
      </c>
      <c r="B25" s="27" t="s">
        <v>42</v>
      </c>
      <c r="C25" s="28">
        <v>10</v>
      </c>
      <c r="D25" s="56"/>
      <c r="E25" s="2">
        <v>0.5</v>
      </c>
      <c r="F25" s="39"/>
      <c r="G25" s="16"/>
      <c r="H25" s="17">
        <f t="shared" si="0"/>
        <v>0</v>
      </c>
      <c r="I25" s="21"/>
      <c r="J25" s="17">
        <f>ROUND(H25+(H25*I25),2)</f>
        <v>0</v>
      </c>
      <c r="K25" s="9"/>
    </row>
    <row r="26" spans="1:11" ht="18.75" customHeight="1" x14ac:dyDescent="0.25">
      <c r="A26" s="2" t="s">
        <v>41</v>
      </c>
      <c r="B26" s="27" t="s">
        <v>40</v>
      </c>
      <c r="C26" s="28">
        <v>350</v>
      </c>
      <c r="D26" s="56"/>
      <c r="E26" s="2">
        <v>2.5</v>
      </c>
      <c r="F26" s="39"/>
      <c r="G26" s="16"/>
      <c r="H26" s="17">
        <f t="shared" si="0"/>
        <v>0</v>
      </c>
      <c r="I26" s="21"/>
      <c r="J26" s="17">
        <f t="shared" si="1"/>
        <v>0</v>
      </c>
      <c r="K26" s="9"/>
    </row>
    <row r="27" spans="1:11" ht="18.75" customHeight="1" x14ac:dyDescent="0.25">
      <c r="A27" s="2" t="s">
        <v>39</v>
      </c>
      <c r="B27" s="27" t="s">
        <v>38</v>
      </c>
      <c r="C27" s="28">
        <v>150</v>
      </c>
      <c r="D27" s="56"/>
      <c r="E27" s="2">
        <v>2.5</v>
      </c>
      <c r="F27" s="39"/>
      <c r="G27" s="16"/>
      <c r="H27" s="17">
        <f t="shared" si="0"/>
        <v>0</v>
      </c>
      <c r="I27" s="21"/>
      <c r="J27" s="17">
        <f t="shared" si="1"/>
        <v>0</v>
      </c>
      <c r="K27" s="9"/>
    </row>
    <row r="28" spans="1:11" ht="18.75" customHeight="1" x14ac:dyDescent="0.25">
      <c r="A28" s="2" t="s">
        <v>37</v>
      </c>
      <c r="B28" s="27" t="s">
        <v>36</v>
      </c>
      <c r="C28" s="28">
        <v>20</v>
      </c>
      <c r="D28" s="56"/>
      <c r="E28" s="2">
        <v>2.5</v>
      </c>
      <c r="F28" s="39"/>
      <c r="G28" s="16"/>
      <c r="H28" s="17">
        <f t="shared" si="0"/>
        <v>0</v>
      </c>
      <c r="I28" s="21"/>
      <c r="J28" s="17">
        <f t="shared" si="1"/>
        <v>0</v>
      </c>
      <c r="K28" s="9"/>
    </row>
    <row r="29" spans="1:11" ht="18.75" customHeight="1" x14ac:dyDescent="0.25">
      <c r="A29" s="2" t="s">
        <v>35</v>
      </c>
      <c r="B29" s="27" t="s">
        <v>34</v>
      </c>
      <c r="C29" s="28">
        <v>10</v>
      </c>
      <c r="D29" s="56"/>
      <c r="E29" s="2">
        <v>0.5</v>
      </c>
      <c r="F29" s="39"/>
      <c r="G29" s="16"/>
      <c r="H29" s="17">
        <f t="shared" si="0"/>
        <v>0</v>
      </c>
      <c r="I29" s="21"/>
      <c r="J29" s="17">
        <f t="shared" si="1"/>
        <v>0</v>
      </c>
      <c r="K29" s="9"/>
    </row>
    <row r="30" spans="1:11" ht="18.75" customHeight="1" x14ac:dyDescent="0.25">
      <c r="A30" s="2" t="s">
        <v>33</v>
      </c>
      <c r="B30" s="31" t="s">
        <v>32</v>
      </c>
      <c r="C30" s="28">
        <v>40</v>
      </c>
      <c r="D30" s="56"/>
      <c r="E30" s="2">
        <v>2.5</v>
      </c>
      <c r="F30" s="39"/>
      <c r="G30" s="16"/>
      <c r="H30" s="17">
        <f t="shared" si="0"/>
        <v>0</v>
      </c>
      <c r="I30" s="21"/>
      <c r="J30" s="17">
        <f t="shared" si="1"/>
        <v>0</v>
      </c>
      <c r="K30" s="9"/>
    </row>
    <row r="31" spans="1:11" ht="18.75" customHeight="1" x14ac:dyDescent="0.25">
      <c r="A31" s="2" t="s">
        <v>31</v>
      </c>
      <c r="B31" s="31" t="s">
        <v>102</v>
      </c>
      <c r="C31" s="28">
        <v>100</v>
      </c>
      <c r="D31" s="56"/>
      <c r="E31" s="2">
        <v>2.5</v>
      </c>
      <c r="F31" s="39"/>
      <c r="G31" s="16"/>
      <c r="H31" s="17">
        <f t="shared" si="0"/>
        <v>0</v>
      </c>
      <c r="I31" s="21"/>
      <c r="J31" s="17">
        <f t="shared" si="1"/>
        <v>0</v>
      </c>
      <c r="K31" s="9"/>
    </row>
    <row r="32" spans="1:11" ht="18.75" customHeight="1" x14ac:dyDescent="0.25">
      <c r="A32" s="2" t="s">
        <v>30</v>
      </c>
      <c r="B32" s="31" t="s">
        <v>103</v>
      </c>
      <c r="C32" s="28">
        <v>250</v>
      </c>
      <c r="D32" s="57"/>
      <c r="E32" s="2">
        <v>2.5</v>
      </c>
      <c r="F32" s="39"/>
      <c r="G32" s="16"/>
      <c r="H32" s="17">
        <f t="shared" si="0"/>
        <v>0</v>
      </c>
      <c r="I32" s="21"/>
      <c r="J32" s="17">
        <f t="shared" si="1"/>
        <v>0</v>
      </c>
      <c r="K32" s="9"/>
    </row>
    <row r="33" spans="1:11" x14ac:dyDescent="0.25">
      <c r="A33" s="53" t="s">
        <v>77</v>
      </c>
      <c r="B33" s="53"/>
      <c r="C33" s="53"/>
      <c r="D33" s="53"/>
      <c r="E33" s="53"/>
      <c r="F33" s="53"/>
      <c r="G33" s="53"/>
      <c r="H33" s="13">
        <f>ROUND(SUM(H6:H32),2)</f>
        <v>0</v>
      </c>
      <c r="I33" s="1"/>
      <c r="J33" s="13">
        <f>ROUND(SUM(J6:J32),2)</f>
        <v>0</v>
      </c>
      <c r="K33" s="1"/>
    </row>
    <row r="34" spans="1:1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5" customHeight="1" x14ac:dyDescent="0.25">
      <c r="A35" s="51" t="s">
        <v>91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</row>
    <row r="36" spans="1:11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</row>
    <row r="38" spans="1:11" x14ac:dyDescent="0.25">
      <c r="A38" s="36" t="s">
        <v>94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41" spans="1:11" x14ac:dyDescent="0.25">
      <c r="J41" s="43" t="s">
        <v>87</v>
      </c>
      <c r="K41" s="43"/>
    </row>
  </sheetData>
  <mergeCells count="6">
    <mergeCell ref="A35:K36"/>
    <mergeCell ref="J41:K41"/>
    <mergeCell ref="A2:K2"/>
    <mergeCell ref="A33:G33"/>
    <mergeCell ref="A3:K3"/>
    <mergeCell ref="D6:D32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workbookViewId="0">
      <selection activeCell="H12" sqref="H12:I12"/>
    </sheetView>
  </sheetViews>
  <sheetFormatPr defaultRowHeight="15" x14ac:dyDescent="0.25"/>
  <cols>
    <col min="1" max="1" width="9.140625" style="1"/>
    <col min="2" max="2" width="24.140625" style="1" customWidth="1"/>
    <col min="3" max="3" width="12" style="1" customWidth="1"/>
    <col min="4" max="4" width="10" style="1" customWidth="1"/>
    <col min="5" max="5" width="15.42578125" style="1" customWidth="1"/>
    <col min="6" max="6" width="16.5703125" style="1" customWidth="1"/>
    <col min="7" max="7" width="16" style="1" customWidth="1"/>
    <col min="8" max="8" width="19.85546875" style="1" customWidth="1"/>
    <col min="9" max="9" width="28.5703125" style="1" customWidth="1"/>
    <col min="10" max="16384" width="9.140625" style="1"/>
  </cols>
  <sheetData>
    <row r="1" spans="1:9" x14ac:dyDescent="0.25">
      <c r="B1" s="4" t="s">
        <v>72</v>
      </c>
      <c r="I1" s="4" t="s">
        <v>73</v>
      </c>
    </row>
    <row r="2" spans="1:9" ht="29.25" customHeight="1" x14ac:dyDescent="0.25">
      <c r="A2" s="44" t="s">
        <v>74</v>
      </c>
      <c r="B2" s="44"/>
      <c r="C2" s="44"/>
      <c r="D2" s="44"/>
      <c r="E2" s="44"/>
      <c r="F2" s="44"/>
      <c r="G2" s="44"/>
      <c r="H2" s="44"/>
      <c r="I2" s="44"/>
    </row>
    <row r="3" spans="1:9" x14ac:dyDescent="0.25">
      <c r="A3" s="46" t="s">
        <v>99</v>
      </c>
      <c r="B3" s="46"/>
      <c r="C3" s="46"/>
      <c r="D3" s="46"/>
      <c r="E3" s="46"/>
      <c r="F3" s="46"/>
      <c r="G3" s="46"/>
      <c r="H3" s="46"/>
      <c r="I3" s="46"/>
    </row>
    <row r="4" spans="1:9" ht="59.25" customHeight="1" x14ac:dyDescent="0.25">
      <c r="A4" s="5" t="s">
        <v>71</v>
      </c>
      <c r="B4" s="5" t="s">
        <v>0</v>
      </c>
      <c r="C4" s="2" t="s">
        <v>96</v>
      </c>
      <c r="D4" s="5" t="s">
        <v>1</v>
      </c>
      <c r="E4" s="5" t="s">
        <v>70</v>
      </c>
      <c r="F4" s="5" t="s">
        <v>2</v>
      </c>
      <c r="G4" s="5" t="s">
        <v>75</v>
      </c>
      <c r="H4" s="5" t="s">
        <v>3</v>
      </c>
      <c r="I4" s="8" t="s">
        <v>5</v>
      </c>
    </row>
    <row r="5" spans="1:9" x14ac:dyDescent="0.25">
      <c r="A5" s="10" t="s">
        <v>78</v>
      </c>
      <c r="B5" s="10" t="s">
        <v>79</v>
      </c>
      <c r="C5" s="10" t="s">
        <v>80</v>
      </c>
      <c r="D5" s="10" t="s">
        <v>81</v>
      </c>
      <c r="E5" s="10" t="s">
        <v>82</v>
      </c>
      <c r="F5" s="10" t="s">
        <v>83</v>
      </c>
      <c r="G5" s="10" t="s">
        <v>84</v>
      </c>
      <c r="H5" s="10" t="s">
        <v>85</v>
      </c>
      <c r="I5" s="11" t="s">
        <v>86</v>
      </c>
    </row>
    <row r="6" spans="1:9" ht="23.25" customHeight="1" x14ac:dyDescent="0.25">
      <c r="A6" s="5" t="s">
        <v>4</v>
      </c>
      <c r="B6" s="6" t="s">
        <v>6</v>
      </c>
      <c r="C6" s="7">
        <v>14000</v>
      </c>
      <c r="D6" s="2" t="s">
        <v>7</v>
      </c>
      <c r="E6" s="5"/>
      <c r="F6" s="14">
        <f>ROUND((E6*C6),2)</f>
        <v>0</v>
      </c>
      <c r="G6" s="12"/>
      <c r="H6" s="14">
        <f>ROUND(((F6*G6)+F6),2)</f>
        <v>0</v>
      </c>
      <c r="I6" s="8"/>
    </row>
    <row r="7" spans="1:9" ht="21" customHeight="1" x14ac:dyDescent="0.25">
      <c r="A7" s="53" t="s">
        <v>77</v>
      </c>
      <c r="B7" s="53"/>
      <c r="C7" s="53"/>
      <c r="D7" s="53"/>
      <c r="E7" s="53"/>
      <c r="F7" s="15">
        <f>SUM(F6)</f>
        <v>0</v>
      </c>
      <c r="H7" s="17">
        <f>SUM(H6)</f>
        <v>0</v>
      </c>
    </row>
    <row r="9" spans="1:9" ht="15" customHeight="1" x14ac:dyDescent="0.25">
      <c r="A9" s="50" t="s">
        <v>76</v>
      </c>
      <c r="B9" s="50"/>
      <c r="C9" s="50"/>
      <c r="D9" s="50"/>
      <c r="E9" s="50"/>
      <c r="F9" s="50"/>
      <c r="G9" s="50"/>
      <c r="H9" s="50"/>
      <c r="I9" s="50"/>
    </row>
    <row r="10" spans="1:9" x14ac:dyDescent="0.25">
      <c r="A10" s="50"/>
      <c r="B10" s="50"/>
      <c r="C10" s="50"/>
      <c r="D10" s="50"/>
      <c r="E10" s="50"/>
      <c r="F10" s="50"/>
      <c r="G10" s="50"/>
      <c r="H10" s="50"/>
      <c r="I10" s="50"/>
    </row>
    <row r="12" spans="1:9" x14ac:dyDescent="0.25">
      <c r="H12" s="43" t="s">
        <v>87</v>
      </c>
      <c r="I12" s="43"/>
    </row>
  </sheetData>
  <mergeCells count="5">
    <mergeCell ref="H12:I12"/>
    <mergeCell ref="A7:E7"/>
    <mergeCell ref="A2:I2"/>
    <mergeCell ref="A3:I3"/>
    <mergeCell ref="A9:I10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Cz. 1- owoce świeże</vt:lpstr>
      <vt:lpstr>Cz. 2- owoce i warzywa mrożone</vt:lpstr>
      <vt:lpstr>Cz. 3- ziemniaki obrane</vt:lpstr>
      <vt:lpstr>'Cz. 1- owoce świeże'!Obszar_wydruku</vt:lpstr>
      <vt:lpstr>'Cz. 2- owoce i warzywa mrożone'!Obszar_wydruku</vt:lpstr>
      <vt:lpstr>'Cz. 3- ziemniaki obrane'!Obszar_wydruku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2025-03-24T06:53:15Z</dcterms:modified>
</cp:coreProperties>
</file>