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ydziały\ZP\Wewnętrzny\ZP\SWZ\SWZ 2025\2.Utrzymanie uporządkowanych terenów zieleni miejskiej\"/>
    </mc:Choice>
  </mc:AlternateContent>
  <xr:revisionPtr revIDLastSave="0" documentId="13_ncr:1_{B4D4F1F3-F656-4401-903F-ADA8F22C11C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iniarboretum" sheetId="7" r:id="rId1"/>
    <sheet name="Rabaty stałe" sheetId="6" r:id="rId2"/>
    <sheet name="Razem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7" l="1"/>
  <c r="J29" i="7" s="1"/>
  <c r="I12" i="6"/>
  <c r="J12" i="6"/>
  <c r="G12" i="6"/>
  <c r="G24" i="6"/>
  <c r="I24" i="6"/>
  <c r="J24" i="6"/>
  <c r="G23" i="6"/>
  <c r="I23" i="6" s="1"/>
  <c r="G29" i="7"/>
  <c r="J23" i="6" l="1"/>
  <c r="G9" i="7"/>
  <c r="G23" i="7"/>
  <c r="I23" i="7" s="1"/>
  <c r="G24" i="7"/>
  <c r="I24" i="7" s="1"/>
  <c r="J24" i="7" s="1"/>
  <c r="G25" i="7"/>
  <c r="I25" i="7" s="1"/>
  <c r="J25" i="7" s="1"/>
  <c r="G26" i="7"/>
  <c r="I26" i="7" s="1"/>
  <c r="G27" i="7"/>
  <c r="I27" i="7" s="1"/>
  <c r="J27" i="7" s="1"/>
  <c r="G28" i="7"/>
  <c r="I28" i="7"/>
  <c r="J28" i="7" s="1"/>
  <c r="G30" i="7"/>
  <c r="I30" i="7" s="1"/>
  <c r="J30" i="7" s="1"/>
  <c r="G22" i="7"/>
  <c r="G21" i="7"/>
  <c r="G20" i="7"/>
  <c r="G19" i="7"/>
  <c r="G18" i="7"/>
  <c r="I18" i="7" s="1"/>
  <c r="J18" i="7" s="1"/>
  <c r="G17" i="7"/>
  <c r="G16" i="7"/>
  <c r="I16" i="7" s="1"/>
  <c r="G15" i="7"/>
  <c r="I15" i="7" s="1"/>
  <c r="J15" i="7" s="1"/>
  <c r="G14" i="7"/>
  <c r="I14" i="7" s="1"/>
  <c r="G13" i="7"/>
  <c r="I13" i="7" s="1"/>
  <c r="G12" i="7"/>
  <c r="G11" i="7"/>
  <c r="G10" i="7"/>
  <c r="I10" i="7" s="1"/>
  <c r="J10" i="7" s="1"/>
  <c r="G8" i="7"/>
  <c r="G7" i="7"/>
  <c r="I7" i="7" s="1"/>
  <c r="G6" i="7"/>
  <c r="I6" i="7" s="1"/>
  <c r="J6" i="7" s="1"/>
  <c r="G5" i="7"/>
  <c r="G14" i="6"/>
  <c r="I14" i="6" s="1"/>
  <c r="G6" i="6"/>
  <c r="G7" i="6"/>
  <c r="G8" i="6"/>
  <c r="I8" i="6" s="1"/>
  <c r="G9" i="6"/>
  <c r="I9" i="6" s="1"/>
  <c r="J9" i="6" s="1"/>
  <c r="G10" i="6"/>
  <c r="I10" i="6" s="1"/>
  <c r="J10" i="6" s="1"/>
  <c r="G11" i="6"/>
  <c r="I11" i="6" s="1"/>
  <c r="J11" i="6" s="1"/>
  <c r="G13" i="6"/>
  <c r="I13" i="6" s="1"/>
  <c r="J13" i="6" s="1"/>
  <c r="J14" i="6"/>
  <c r="G15" i="6"/>
  <c r="G16" i="6"/>
  <c r="I16" i="6" s="1"/>
  <c r="G17" i="6"/>
  <c r="I17" i="6" s="1"/>
  <c r="G18" i="6"/>
  <c r="I18" i="6" s="1"/>
  <c r="J18" i="6" s="1"/>
  <c r="G19" i="6"/>
  <c r="I19" i="6" s="1"/>
  <c r="J19" i="6" s="1"/>
  <c r="G20" i="6"/>
  <c r="I20" i="6" s="1"/>
  <c r="J20" i="6" s="1"/>
  <c r="G21" i="6"/>
  <c r="I21" i="6" s="1"/>
  <c r="J21" i="6" s="1"/>
  <c r="G22" i="6"/>
  <c r="I22" i="6" s="1"/>
  <c r="J22" i="6" s="1"/>
  <c r="G25" i="6"/>
  <c r="G5" i="6"/>
  <c r="I9" i="7" l="1"/>
  <c r="J9" i="7" s="1"/>
  <c r="J26" i="7"/>
  <c r="J23" i="7"/>
  <c r="I12" i="7"/>
  <c r="J12" i="7" s="1"/>
  <c r="I21" i="7"/>
  <c r="J21" i="7" s="1"/>
  <c r="J13" i="7"/>
  <c r="J7" i="7"/>
  <c r="I11" i="7"/>
  <c r="J11" i="7" s="1"/>
  <c r="J16" i="7"/>
  <c r="I5" i="7"/>
  <c r="J5" i="7" s="1"/>
  <c r="I22" i="7"/>
  <c r="J22" i="7" s="1"/>
  <c r="I8" i="7"/>
  <c r="J8" i="7" s="1"/>
  <c r="J14" i="7"/>
  <c r="I17" i="7"/>
  <c r="J17" i="7" s="1"/>
  <c r="I20" i="7"/>
  <c r="J20" i="7" s="1"/>
  <c r="I19" i="7"/>
  <c r="J19" i="7" s="1"/>
  <c r="G31" i="7"/>
  <c r="C5" i="8" s="1"/>
  <c r="J8" i="6"/>
  <c r="J17" i="6"/>
  <c r="I7" i="6"/>
  <c r="J7" i="6" s="1"/>
  <c r="G26" i="6"/>
  <c r="C6" i="8" s="1"/>
  <c r="E6" i="8" s="1"/>
  <c r="F6" i="8" s="1"/>
  <c r="I5" i="6"/>
  <c r="J5" i="6" s="1"/>
  <c r="I25" i="6"/>
  <c r="J25" i="6" s="1"/>
  <c r="I6" i="6"/>
  <c r="J6" i="6" s="1"/>
  <c r="J16" i="6"/>
  <c r="I15" i="6"/>
  <c r="J15" i="6" s="1"/>
  <c r="E5" i="8" l="1"/>
  <c r="C7" i="8"/>
  <c r="I31" i="7"/>
  <c r="J31" i="7" s="1"/>
  <c r="I26" i="6"/>
  <c r="J26" i="6" s="1"/>
  <c r="F5" i="8" l="1"/>
  <c r="F7" i="8" s="1"/>
  <c r="E7" i="8"/>
</calcChain>
</file>

<file path=xl/sharedStrings.xml><?xml version="1.0" encoding="utf-8"?>
<sst xmlns="http://schemas.openxmlformats.org/spreadsheetml/2006/main" count="157" uniqueCount="92">
  <si>
    <t>Lp.</t>
  </si>
  <si>
    <t>Usługa</t>
  </si>
  <si>
    <t>Cena jednostkowa netto [zł]</t>
  </si>
  <si>
    <t>Podatek VAT [zł]</t>
  </si>
  <si>
    <t>Przycinannie traw i wrzosów</t>
  </si>
  <si>
    <t>Uzupełnienie kruszywa (żwir, grys podobny do istniejącego)</t>
  </si>
  <si>
    <t>Uzupełnienie kory</t>
  </si>
  <si>
    <t xml:space="preserve">Wyplantowanie terenu wraz z zasianiem trawy </t>
  </si>
  <si>
    <t>RAZEM</t>
  </si>
  <si>
    <t>Usuwanie chwastów z rabat</t>
  </si>
  <si>
    <t>Nawożenie rabat</t>
  </si>
  <si>
    <t xml:space="preserve">Przycinanie roślin  na rabatach </t>
  </si>
  <si>
    <t xml:space="preserve">Oprysk chemiczny </t>
  </si>
  <si>
    <t xml:space="preserve">Podlewanie rabat bylinowych </t>
  </si>
  <si>
    <t xml:space="preserve">Przycinanie traw przgotowaie taraw ozdobnych do zimy </t>
  </si>
  <si>
    <t xml:space="preserve">Mycie ławek i tablic na ul. Remizowej. </t>
  </si>
  <si>
    <t xml:space="preserve">5 szt. ławek z oparciem,                                  7 szt. tablic edukacyjne </t>
  </si>
  <si>
    <t xml:space="preserve">7 szt. ławek parkowych,                                                 2 szt ławki gabionowe </t>
  </si>
  <si>
    <t>Wyplantowanie terenu wraz z zasianiem trawy</t>
  </si>
  <si>
    <t>Pielęgnacja młodych drzew</t>
  </si>
  <si>
    <t>szt.</t>
  </si>
  <si>
    <t xml:space="preserve">Grabienie liści </t>
  </si>
  <si>
    <t xml:space="preserve">Usuwanie odrostów z drzew </t>
  </si>
  <si>
    <t>worek 60 l</t>
  </si>
  <si>
    <t>Jednostka miary</t>
  </si>
  <si>
    <r>
      <t>m</t>
    </r>
    <r>
      <rPr>
        <vertAlign val="superscript"/>
        <sz val="8"/>
        <color rgb="FF000000"/>
        <rFont val="Calibri1"/>
        <charset val="238"/>
      </rPr>
      <t>2</t>
    </r>
  </si>
  <si>
    <t>t</t>
  </si>
  <si>
    <t>Ilość jednostek</t>
  </si>
  <si>
    <t>Krotność w ciągu roku</t>
  </si>
  <si>
    <t xml:space="preserve">Mycie ławek oraz tablic informacyjnych na Skwerze Powstańców Śląskich </t>
  </si>
  <si>
    <t>Wartość netto [zł]</t>
  </si>
  <si>
    <t>Wartość netto [zł] (#4 x #5 x #6)</t>
  </si>
  <si>
    <t>Wartość brutto [zł]</t>
  </si>
  <si>
    <t>Stawka VAT [%]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</si>
  <si>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</si>
  <si>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</si>
  <si>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</si>
  <si>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</si>
  <si>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</si>
  <si>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</si>
  <si>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</si>
  <si>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</si>
  <si>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</si>
  <si>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</si>
  <si>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Utrzymanie rabat stałych wraz z pozostałymi pracami</t>
  </si>
  <si>
    <t>Przycinanie krzewów liściastych, iglastych i róż</t>
  </si>
  <si>
    <t>Usuwanie chwastów (wszystkie rabaty z roślinami ozodobnymi: ogród barw i zapachu, różanka, alpinarium, obszar obsadzony bylinami, żywopłot z żywotnika przy parkingu i inne)</t>
  </si>
  <si>
    <t>Nawożenie (wszystkie rabaty z roślinami ozodobnymi: różanka, alpinarium, obszar obsadzony bylinami i inne)</t>
  </si>
  <si>
    <t>290 szt.</t>
  </si>
  <si>
    <t>Wycinkda drzew o obwodzie pnia do 50 cm</t>
  </si>
  <si>
    <t>Wycinka drzew  o obwodzie pnia powyżej 50 cm</t>
  </si>
  <si>
    <t>szt. (drzewo)</t>
  </si>
  <si>
    <t>Podlewanie rabat wg potrzeb (wszystkie rabaty z roślinami ozodobnymi: ogród barw i zapachu, różanka, alpinarium, obszar obsadzony bylinami i inne)</t>
  </si>
  <si>
    <t>Przygotowanie do zimy (róże - zakopcowanie, trawy - podwiązanie)</t>
  </si>
  <si>
    <t>ok. 290 szt. róż,                                                ok. 260 szt. traw</t>
  </si>
  <si>
    <t xml:space="preserve">szt. </t>
  </si>
  <si>
    <t>Nasadzeie ubytków bylin wg. potrzeb (funkia, rozchodnik, rozplenica japońska)</t>
  </si>
  <si>
    <t>Nasadzenia ubytków krzewów wg. potrzeb (róża okrywowa)</t>
  </si>
  <si>
    <t>Założenie osłon na podstawę pnia drzewa o obw. do 35 cm na wys. 100 cm</t>
  </si>
  <si>
    <t>Wertykulacja trawników dywanowych</t>
  </si>
  <si>
    <t>Koszenie trawników dywanowych</t>
  </si>
  <si>
    <t>Grabienie liści z trawników dywanowych</t>
  </si>
  <si>
    <t xml:space="preserve">Mycie ławek oraz tablic informacyjnych, </t>
  </si>
  <si>
    <t>Czyszczenie oczka wodnego</t>
  </si>
  <si>
    <t>Oprysk trawników dywanowych (na chwasty dwuliścienne)</t>
  </si>
  <si>
    <t xml:space="preserve">ok. 260 szt. traw,                                                                                                    ok 330 szt. wrzosów                                                                                                         </t>
  </si>
  <si>
    <t>22 szt. ławek z oparciem,                                                                                     26 szt. ławek bez oparcia,                                                                    5 szt. tablic</t>
  </si>
  <si>
    <t>ok. 290 szt. róż,                                                                                          ok. 5 620 szt. krzewów iglastych i liściastych</t>
  </si>
  <si>
    <t>Oprysk chemiczny drzew (wg potrzeb - na choroby grzybowe, szkodniki gryzące)</t>
  </si>
  <si>
    <t>Oprysk chemiczny krzewów (wg potrzeb - na choroby grzybowe, szkodniki gryzące)</t>
  </si>
  <si>
    <t>Oprysk chemiczny róż (wg potrzeb - na choroby grzybowe, szkodniki gryzące)</t>
  </si>
  <si>
    <t>Utrzymanie Miniarboretum</t>
  </si>
  <si>
    <t>100 szt.</t>
  </si>
  <si>
    <t>Podsumowanie</t>
  </si>
  <si>
    <t>Cięcie sanitarne drzew</t>
  </si>
  <si>
    <t xml:space="preserve">Mechaniczne usunięcie trawy z kostki, bruku                         wg. potrzeb </t>
  </si>
  <si>
    <t>m 2</t>
  </si>
  <si>
    <r>
      <t>m</t>
    </r>
    <r>
      <rPr>
        <vertAlign val="superscript"/>
        <sz val="8"/>
        <color rgb="FF000000"/>
        <rFont val="Calibri"/>
        <family val="2"/>
        <charset val="238"/>
        <scheme val="minor"/>
      </rPr>
      <t>2</t>
    </r>
  </si>
  <si>
    <t xml:space="preserve">Uzupełnienie rabat korą sosnową </t>
  </si>
  <si>
    <t xml:space="preserve">Koszenie - trawnik dywanowy </t>
  </si>
  <si>
    <t xml:space="preserve">Koszenie trawników na wskazanie - rozliczenie powykonawcze </t>
  </si>
  <si>
    <t>m2</t>
  </si>
  <si>
    <t>Nasadzenie "wypadów" roślin - krzewów np. krewuszkia, azalia, róża okrywowa, berberys, róża (wg potrzeb)</t>
  </si>
  <si>
    <t>Nasadzenie "wypadów" roślin bylin i traw ozdobnych  np..jezówki, szałwia, rozplenica japońska, turzyca (wg.potrzeb)</t>
  </si>
  <si>
    <t>Przygotowanie nowej  rabaty z krzewami (przygotowanie podłoża, rozłżenie geowłókniny, nasadzenie bylin przyjmuje się 7 szt/m2, rozłożenie kory)</t>
  </si>
  <si>
    <t>Przygotowanie rabaty z bylinowej (przygotowanie podłoża, rozłożenie geowłókniny, nasadzenie bylin przyjmuje się 5 szt/m2, rozłożenie kory)</t>
  </si>
  <si>
    <t xml:space="preserve">Uzupełnienie ekobordów obrzeży trawniikowych </t>
  </si>
  <si>
    <t>mb</t>
  </si>
  <si>
    <t xml:space="preserve">Usuwanie trawy  koastki, bruku przy rabatach wg. potrzeb </t>
  </si>
  <si>
    <r>
      <rPr>
        <b/>
        <sz val="11"/>
        <color rgb="FF000000"/>
        <rFont val="Calibri"/>
        <family val="2"/>
        <charset val="238"/>
      </rPr>
      <t xml:space="preserve">Zał. nr  8  SWZ (ark.1)    </t>
    </r>
    <r>
      <rPr>
        <sz val="11"/>
        <color rgb="FF000000"/>
        <rFont val="Calibri"/>
        <family val="2"/>
        <charset val="238"/>
      </rPr>
      <t xml:space="preserve">                                                                 </t>
    </r>
    <r>
      <rPr>
        <b/>
        <sz val="11"/>
        <color rgb="FF000000"/>
        <rFont val="Calibri"/>
        <family val="2"/>
        <charset val="238"/>
      </rPr>
      <t>Formularz kalkulacyjny                                                                                 "Usługa w zakresie zieleni: Utrzymanie uporządkowanych terenów zieleni miejskiej."</t>
    </r>
  </si>
  <si>
    <r>
      <rPr>
        <b/>
        <sz val="11"/>
        <color rgb="FF000000"/>
        <rFont val="Calibri"/>
        <family val="2"/>
        <charset val="238"/>
      </rPr>
      <t xml:space="preserve"> Zał. nr 8 do SWZ (ark.2)                                                                                                  Formularz kalkulacyjny </t>
    </r>
    <r>
      <rPr>
        <sz val="11"/>
        <color rgb="FF000000"/>
        <rFont val="Calibri"/>
        <family val="2"/>
        <charset val="238"/>
      </rPr>
      <t xml:space="preserve">                                                                                                "Usługa w zakresie zieleni: Utrzymanie uporządkowanych terenów zieleni miejskiej." </t>
    </r>
  </si>
  <si>
    <r>
      <rPr>
        <b/>
        <sz val="11"/>
        <color rgb="FF000000"/>
        <rFont val="Calibri"/>
        <family val="2"/>
        <charset val="238"/>
      </rPr>
      <t>Zał nr 8 SWZ (ark.3)                                                                                                                             Formularz kalkulacyjny</t>
    </r>
    <r>
      <rPr>
        <sz val="11"/>
        <color rgb="FF000000"/>
        <rFont val="Calibri"/>
        <family val="2"/>
        <charset val="238"/>
      </rPr>
      <t xml:space="preserve">                                                                                                   "Usługa w zakresie zieleni: Utrzymanie uporządkowanych terenów zieleni miejskiej."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</si>
</sst>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#,##0.00&quot; &quot;[$zł-415]&quot; &quot;;&quot;-&quot;#,##0.00&quot; &quot;[$zł-415]&quot; &quot;;&quot; -&quot;00&quot; &quot;[$zł-415]&quot; &quot;;@&quot; &quot;"/>
    <numFmt numFmtId="165" formatCode="&quot; &quot;#,##0.00&quot; &quot;[$zł-415]&quot; &quot;;&quot;-&quot;#,##0.00&quot; &quot;[$zł-415]&quot; &quot;;&quot; -&quot;00&quot; &quot;[$zł-415]&quot; &quot;;&quot; &quot;@&quot; &quot;"/>
    <numFmt numFmtId="166" formatCode="#,##0.00&quot; &quot;[$zł-415]"/>
    <numFmt numFmtId="167" formatCode="#,##0.00&quot; &quot;[$zł-415];[Red]&quot;-&quot;#,##0.00&quot; &quot;[$zł-415]"/>
    <numFmt numFmtId="168" formatCode="_-* #,##0.00\ &quot;zł&quot;_-;\-* #,##0.00\ &quot;zł&quot;_-;;_-@_-"/>
  </numFmts>
  <fonts count="18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Calibri1"/>
      <charset val="238"/>
    </font>
    <font>
      <sz val="11"/>
      <color rgb="FF000000"/>
      <name val="Calibri1"/>
      <charset val="238"/>
    </font>
    <font>
      <b/>
      <i/>
      <u/>
      <sz val="11"/>
      <color rgb="FF000000"/>
      <name val="Calibri1"/>
      <charset val="238"/>
    </font>
    <font>
      <b/>
      <u/>
      <sz val="11"/>
      <color rgb="FF000000"/>
      <name val="Calibri1"/>
      <charset val="238"/>
    </font>
    <font>
      <b/>
      <sz val="9"/>
      <color rgb="FF000000"/>
      <name val="Calibri1"/>
      <charset val="238"/>
    </font>
    <font>
      <b/>
      <sz val="8"/>
      <color rgb="FF000000"/>
      <name val="Calibri1"/>
      <charset val="238"/>
    </font>
    <font>
      <sz val="8"/>
      <color rgb="FF000000"/>
      <name val="Calibri1"/>
      <charset val="238"/>
    </font>
    <font>
      <b/>
      <sz val="10"/>
      <color rgb="FF000000"/>
      <name val="Calibri1"/>
      <charset val="238"/>
    </font>
    <font>
      <b/>
      <sz val="11"/>
      <color rgb="FF000000"/>
      <name val="Calibri"/>
      <family val="2"/>
      <charset val="238"/>
    </font>
    <font>
      <vertAlign val="superscript"/>
      <sz val="8"/>
      <color rgb="FF000000"/>
      <name val="Calibri1"/>
      <charset val="238"/>
    </font>
    <font>
      <sz val="10"/>
      <color rgb="FF000000"/>
      <name val="Calibri1"/>
      <charset val="238"/>
    </font>
    <font>
      <sz val="8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vertAlign val="superscript"/>
      <sz val="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  <xf numFmtId="9" fontId="3" fillId="0" borderId="0" applyBorder="0" applyProtection="0"/>
    <xf numFmtId="0" fontId="4" fillId="0" borderId="0" applyNumberFormat="0" applyBorder="0" applyProtection="0"/>
    <xf numFmtId="167" fontId="4" fillId="0" borderId="0" applyBorder="0" applyProtection="0"/>
    <xf numFmtId="164" fontId="3" fillId="0" borderId="0" applyBorder="0" applyProtection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8" fillId="2" borderId="2" xfId="4" applyFont="1" applyFill="1" applyBorder="1" applyAlignment="1">
      <alignment horizontal="center" vertical="center"/>
    </xf>
    <xf numFmtId="0" fontId="8" fillId="0" borderId="2" xfId="4" applyFont="1" applyBorder="1" applyAlignment="1">
      <alignment horizontal="center" vertical="center" wrapText="1"/>
    </xf>
    <xf numFmtId="9" fontId="8" fillId="0" borderId="2" xfId="6" applyFont="1" applyBorder="1" applyAlignment="1">
      <alignment horizontal="center" vertical="center"/>
    </xf>
    <xf numFmtId="0" fontId="8" fillId="2" borderId="4" xfId="4" applyFont="1" applyFill="1" applyBorder="1" applyAlignment="1">
      <alignment horizontal="center" vertical="center"/>
    </xf>
    <xf numFmtId="0" fontId="8" fillId="0" borderId="4" xfId="4" applyFont="1" applyBorder="1" applyAlignment="1">
      <alignment horizontal="center" vertical="center" wrapText="1"/>
    </xf>
    <xf numFmtId="9" fontId="8" fillId="0" borderId="4" xfId="6" applyFont="1" applyBorder="1" applyAlignment="1">
      <alignment horizontal="center" vertical="center"/>
    </xf>
    <xf numFmtId="166" fontId="0" fillId="0" borderId="0" xfId="0" applyNumberFormat="1"/>
    <xf numFmtId="0" fontId="6" fillId="0" borderId="2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wrapText="1"/>
    </xf>
    <xf numFmtId="168" fontId="8" fillId="0" borderId="2" xfId="1" applyNumberFormat="1" applyFont="1" applyFill="1" applyBorder="1" applyAlignment="1">
      <alignment horizontal="right" vertical="center" wrapText="1"/>
    </xf>
    <xf numFmtId="168" fontId="8" fillId="0" borderId="2" xfId="1" applyNumberFormat="1" applyFont="1" applyFill="1" applyBorder="1" applyAlignment="1">
      <alignment horizontal="center" vertical="center" wrapText="1"/>
    </xf>
    <xf numFmtId="168" fontId="8" fillId="0" borderId="2" xfId="9" applyNumberFormat="1" applyFont="1" applyBorder="1" applyAlignment="1">
      <alignment horizontal="right" vertical="center" wrapText="1"/>
    </xf>
    <xf numFmtId="168" fontId="8" fillId="0" borderId="2" xfId="9" applyNumberFormat="1" applyFont="1" applyBorder="1" applyAlignment="1">
      <alignment horizontal="right" vertical="center"/>
    </xf>
    <xf numFmtId="168" fontId="7" fillId="0" borderId="2" xfId="9" applyNumberFormat="1" applyFont="1" applyBorder="1" applyAlignment="1">
      <alignment horizontal="right" vertical="center"/>
    </xf>
    <xf numFmtId="168" fontId="9" fillId="3" borderId="2" xfId="9" applyNumberFormat="1" applyFont="1" applyFill="1" applyBorder="1" applyAlignment="1">
      <alignment vertical="center"/>
    </xf>
    <xf numFmtId="9" fontId="12" fillId="3" borderId="2" xfId="9" applyNumberFormat="1" applyFont="1" applyFill="1" applyBorder="1" applyAlignment="1">
      <alignment horizontal="center" vertical="center"/>
    </xf>
    <xf numFmtId="168" fontId="12" fillId="0" borderId="2" xfId="9" applyNumberFormat="1" applyFont="1" applyBorder="1" applyAlignment="1">
      <alignment horizontal="right" vertical="center"/>
    </xf>
    <xf numFmtId="168" fontId="9" fillId="0" borderId="2" xfId="9" applyNumberFormat="1" applyFont="1" applyBorder="1" applyAlignment="1">
      <alignment horizontal="right" vertical="center"/>
    </xf>
    <xf numFmtId="168" fontId="8" fillId="0" borderId="4" xfId="9" applyNumberFormat="1" applyFont="1" applyBorder="1" applyAlignment="1">
      <alignment horizontal="right" vertical="center" wrapText="1"/>
    </xf>
    <xf numFmtId="168" fontId="8" fillId="0" borderId="4" xfId="9" applyNumberFormat="1" applyFont="1" applyBorder="1" applyAlignment="1">
      <alignment horizontal="right" vertical="center"/>
    </xf>
    <xf numFmtId="168" fontId="7" fillId="0" borderId="4" xfId="9" applyNumberFormat="1" applyFont="1" applyBorder="1" applyAlignment="1">
      <alignment horizontal="right" vertical="center"/>
    </xf>
    <xf numFmtId="9" fontId="8" fillId="0" borderId="7" xfId="6" applyFont="1" applyBorder="1" applyAlignment="1">
      <alignment horizontal="center" vertical="center"/>
    </xf>
    <xf numFmtId="168" fontId="0" fillId="0" borderId="7" xfId="0" applyNumberFormat="1" applyBorder="1" applyAlignment="1">
      <alignment vertical="center"/>
    </xf>
    <xf numFmtId="168" fontId="10" fillId="0" borderId="7" xfId="0" applyNumberFormat="1" applyFont="1" applyBorder="1" applyAlignment="1">
      <alignment vertical="center"/>
    </xf>
    <xf numFmtId="0" fontId="7" fillId="2" borderId="2" xfId="4" applyFont="1" applyFill="1" applyBorder="1" applyAlignment="1">
      <alignment horizontal="center" vertical="center"/>
    </xf>
    <xf numFmtId="0" fontId="8" fillId="0" borderId="2" xfId="4" applyFont="1" applyBorder="1" applyAlignment="1">
      <alignment horizontal="left" vertical="center" wrapText="1"/>
    </xf>
    <xf numFmtId="0" fontId="7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13" fillId="4" borderId="2" xfId="4" applyFont="1" applyFill="1" applyBorder="1" applyAlignment="1">
      <alignment horizontal="center" vertical="center"/>
    </xf>
    <xf numFmtId="0" fontId="13" fillId="0" borderId="2" xfId="4" applyFont="1" applyBorder="1" applyAlignment="1">
      <alignment horizontal="center" vertical="center" wrapText="1"/>
    </xf>
    <xf numFmtId="168" fontId="13" fillId="0" borderId="2" xfId="1" applyNumberFormat="1" applyFont="1" applyFill="1" applyBorder="1" applyAlignment="1">
      <alignment horizontal="center" vertical="center" wrapText="1"/>
    </xf>
    <xf numFmtId="9" fontId="13" fillId="0" borderId="2" xfId="6" applyFont="1" applyBorder="1" applyAlignment="1">
      <alignment horizontal="center" vertical="center"/>
    </xf>
    <xf numFmtId="9" fontId="17" fillId="3" borderId="2" xfId="9" applyNumberFormat="1" applyFont="1" applyFill="1" applyBorder="1" applyAlignment="1">
      <alignment horizontal="center" vertical="center"/>
    </xf>
    <xf numFmtId="168" fontId="13" fillId="0" borderId="2" xfId="9" applyNumberFormat="1" applyFont="1" applyBorder="1" applyAlignment="1">
      <alignment horizontal="center" vertical="center" wrapText="1"/>
    </xf>
    <xf numFmtId="168" fontId="13" fillId="0" borderId="2" xfId="9" applyNumberFormat="1" applyFont="1" applyBorder="1" applyAlignment="1">
      <alignment horizontal="center" vertical="center"/>
    </xf>
    <xf numFmtId="168" fontId="14" fillId="0" borderId="2" xfId="9" applyNumberFormat="1" applyFont="1" applyBorder="1" applyAlignment="1">
      <alignment horizontal="center" vertical="center"/>
    </xf>
    <xf numFmtId="168" fontId="16" fillId="3" borderId="2" xfId="9" applyNumberFormat="1" applyFont="1" applyFill="1" applyBorder="1" applyAlignment="1">
      <alignment horizontal="center" vertical="center"/>
    </xf>
    <xf numFmtId="168" fontId="17" fillId="0" borderId="2" xfId="9" applyNumberFormat="1" applyFont="1" applyBorder="1" applyAlignment="1">
      <alignment horizontal="center" vertical="center"/>
    </xf>
    <xf numFmtId="168" fontId="16" fillId="0" borderId="2" xfId="9" applyNumberFormat="1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5" fillId="0" borderId="1" xfId="4" applyFont="1" applyBorder="1" applyAlignment="1">
      <alignment horizontal="center" vertical="center"/>
    </xf>
    <xf numFmtId="0" fontId="16" fillId="3" borderId="3" xfId="4" applyFont="1" applyFill="1" applyBorder="1" applyAlignment="1">
      <alignment horizontal="center" vertical="center"/>
    </xf>
    <xf numFmtId="0" fontId="16" fillId="3" borderId="5" xfId="4" applyFont="1" applyFill="1" applyBorder="1" applyAlignment="1">
      <alignment horizontal="center" vertical="center"/>
    </xf>
    <xf numFmtId="0" fontId="16" fillId="3" borderId="6" xfId="4" applyFont="1" applyFill="1" applyBorder="1" applyAlignment="1">
      <alignment horizontal="center" vertical="center"/>
    </xf>
    <xf numFmtId="0" fontId="9" fillId="3" borderId="3" xfId="4" applyFont="1" applyFill="1" applyBorder="1" applyAlignment="1">
      <alignment horizontal="center" vertical="center"/>
    </xf>
    <xf numFmtId="0" fontId="9" fillId="3" borderId="5" xfId="4" applyFont="1" applyFill="1" applyBorder="1" applyAlignment="1">
      <alignment horizontal="center" vertical="center"/>
    </xf>
    <xf numFmtId="0" fontId="9" fillId="3" borderId="6" xfId="4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11">
    <cellStyle name="Heading" xfId="2" xr:uid="{00000000-0005-0000-0000-000000000000}"/>
    <cellStyle name="Heading1" xfId="3" xr:uid="{00000000-0005-0000-0000-000001000000}"/>
    <cellStyle name="Normalny" xfId="0" builtinId="0" customBuiltin="1"/>
    <cellStyle name="Normalny 2" xfId="4" xr:uid="{00000000-0005-0000-0000-000003000000}"/>
    <cellStyle name="Normalny 3" xfId="5" xr:uid="{00000000-0005-0000-0000-000004000000}"/>
    <cellStyle name="Procentowy 2" xfId="6" xr:uid="{00000000-0005-0000-0000-000005000000}"/>
    <cellStyle name="Result" xfId="7" xr:uid="{00000000-0005-0000-0000-000006000000}"/>
    <cellStyle name="Result2" xfId="8" xr:uid="{00000000-0005-0000-0000-000007000000}"/>
    <cellStyle name="Walutowy" xfId="1" builtinId="4" customBuiltin="1"/>
    <cellStyle name="Walutowy 2" xfId="9" xr:uid="{00000000-0005-0000-0000-000009000000}"/>
    <cellStyle name="Walutowy 3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workbookViewId="0">
      <selection activeCell="G1" sqref="G1:J1"/>
    </sheetView>
  </sheetViews>
  <sheetFormatPr defaultRowHeight="15"/>
  <cols>
    <col min="1" max="1" width="4.5703125" customWidth="1"/>
    <col min="2" max="2" width="37.42578125" customWidth="1"/>
    <col min="3" max="3" width="12.85546875" customWidth="1"/>
    <col min="4" max="4" width="9" customWidth="1"/>
    <col min="5" max="5" width="9.42578125" customWidth="1"/>
    <col min="6" max="6" width="11" customWidth="1"/>
    <col min="7" max="7" width="14" customWidth="1"/>
    <col min="8" max="8" width="9.42578125" customWidth="1"/>
    <col min="9" max="9" width="10.85546875" customWidth="1"/>
    <col min="10" max="10" width="13.5703125" customWidth="1"/>
    <col min="11" max="11" width="9.140625" customWidth="1"/>
  </cols>
  <sheetData>
    <row r="1" spans="1:10" ht="46.5" customHeight="1">
      <c r="G1" s="40" t="s">
        <v>89</v>
      </c>
      <c r="H1" s="40"/>
      <c r="I1" s="40"/>
      <c r="J1" s="40"/>
    </row>
    <row r="2" spans="1:10" ht="26.25" customHeight="1">
      <c r="A2" s="41" t="s">
        <v>71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55.5" customHeight="1">
      <c r="A3" s="27" t="s">
        <v>0</v>
      </c>
      <c r="B3" s="27" t="s">
        <v>1</v>
      </c>
      <c r="C3" s="28" t="s">
        <v>24</v>
      </c>
      <c r="D3" s="28" t="s">
        <v>27</v>
      </c>
      <c r="E3" s="28" t="s">
        <v>28</v>
      </c>
      <c r="F3" s="28" t="s">
        <v>2</v>
      </c>
      <c r="G3" s="28" t="s">
        <v>31</v>
      </c>
      <c r="H3" s="28" t="s">
        <v>33</v>
      </c>
      <c r="I3" s="28" t="s">
        <v>3</v>
      </c>
      <c r="J3" s="28" t="s">
        <v>32</v>
      </c>
    </row>
    <row r="4" spans="1:10" ht="29.25" customHeight="1">
      <c r="A4" s="25" t="s">
        <v>34</v>
      </c>
      <c r="B4" s="25" t="s">
        <v>35</v>
      </c>
      <c r="C4" s="25" t="s">
        <v>36</v>
      </c>
      <c r="D4" s="25" t="s">
        <v>37</v>
      </c>
      <c r="E4" s="25" t="s">
        <v>38</v>
      </c>
      <c r="F4" s="25" t="s">
        <v>39</v>
      </c>
      <c r="G4" s="25" t="s">
        <v>40</v>
      </c>
      <c r="H4" s="25" t="s">
        <v>41</v>
      </c>
      <c r="I4" s="25" t="s">
        <v>42</v>
      </c>
      <c r="J4" s="25" t="s">
        <v>43</v>
      </c>
    </row>
    <row r="5" spans="1:10" ht="70.5" customHeight="1">
      <c r="A5" s="29">
        <v>1</v>
      </c>
      <c r="B5" s="30" t="s">
        <v>45</v>
      </c>
      <c r="C5" s="30" t="s">
        <v>67</v>
      </c>
      <c r="D5" s="30">
        <v>1</v>
      </c>
      <c r="E5" s="30">
        <v>2</v>
      </c>
      <c r="F5" s="31"/>
      <c r="G5" s="34">
        <f>D5*E5*F5</f>
        <v>0</v>
      </c>
      <c r="H5" s="32">
        <v>0.08</v>
      </c>
      <c r="I5" s="35">
        <f>G5*H5</f>
        <v>0</v>
      </c>
      <c r="J5" s="36">
        <f>G5+I5</f>
        <v>0</v>
      </c>
    </row>
    <row r="6" spans="1:10" ht="48.6" customHeight="1">
      <c r="A6" s="29">
        <v>2</v>
      </c>
      <c r="B6" s="30" t="s">
        <v>4</v>
      </c>
      <c r="C6" s="30" t="s">
        <v>65</v>
      </c>
      <c r="D6" s="30">
        <v>1</v>
      </c>
      <c r="E6" s="30">
        <v>1</v>
      </c>
      <c r="F6" s="31"/>
      <c r="G6" s="34">
        <f t="shared" ref="G6:G30" si="0">D6*E6*F6</f>
        <v>0</v>
      </c>
      <c r="H6" s="32">
        <v>0.08</v>
      </c>
      <c r="I6" s="35">
        <f t="shared" ref="I6:I31" si="1">G6*H6</f>
        <v>0</v>
      </c>
      <c r="J6" s="36">
        <f t="shared" ref="J6:J31" si="2">G6+I6</f>
        <v>0</v>
      </c>
    </row>
    <row r="7" spans="1:10" ht="48.6" customHeight="1">
      <c r="A7" s="29">
        <v>3</v>
      </c>
      <c r="B7" s="30" t="s">
        <v>46</v>
      </c>
      <c r="C7" s="30" t="s">
        <v>77</v>
      </c>
      <c r="D7" s="30">
        <v>2240</v>
      </c>
      <c r="E7" s="30">
        <v>7</v>
      </c>
      <c r="F7" s="31"/>
      <c r="G7" s="34">
        <f t="shared" si="0"/>
        <v>0</v>
      </c>
      <c r="H7" s="32">
        <v>0.08</v>
      </c>
      <c r="I7" s="35">
        <f t="shared" si="1"/>
        <v>0</v>
      </c>
      <c r="J7" s="36">
        <f t="shared" si="2"/>
        <v>0</v>
      </c>
    </row>
    <row r="8" spans="1:10" ht="48.6" customHeight="1">
      <c r="A8" s="29">
        <v>4</v>
      </c>
      <c r="B8" s="30" t="s">
        <v>47</v>
      </c>
      <c r="C8" s="30" t="s">
        <v>77</v>
      </c>
      <c r="D8" s="30">
        <v>2200</v>
      </c>
      <c r="E8" s="30">
        <v>3</v>
      </c>
      <c r="F8" s="31"/>
      <c r="G8" s="34">
        <f t="shared" si="0"/>
        <v>0</v>
      </c>
      <c r="H8" s="32">
        <v>0.08</v>
      </c>
      <c r="I8" s="35">
        <f t="shared" si="1"/>
        <v>0</v>
      </c>
      <c r="J8" s="36">
        <f t="shared" si="2"/>
        <v>0</v>
      </c>
    </row>
    <row r="9" spans="1:10" ht="48.6" customHeight="1">
      <c r="A9" s="29">
        <v>5</v>
      </c>
      <c r="B9" s="30" t="s">
        <v>68</v>
      </c>
      <c r="C9" s="30" t="s">
        <v>20</v>
      </c>
      <c r="D9" s="30">
        <v>1</v>
      </c>
      <c r="E9" s="30">
        <v>300</v>
      </c>
      <c r="F9" s="31"/>
      <c r="G9" s="34">
        <f t="shared" ref="G9" si="3">D9*E9*F9</f>
        <v>0</v>
      </c>
      <c r="H9" s="32">
        <v>0.08</v>
      </c>
      <c r="I9" s="35">
        <f t="shared" ref="I9" si="4">G9*H9</f>
        <v>0</v>
      </c>
      <c r="J9" s="36">
        <f t="shared" ref="J9" si="5">G9+I9</f>
        <v>0</v>
      </c>
    </row>
    <row r="10" spans="1:10" ht="40.5" customHeight="1">
      <c r="A10" s="29">
        <v>6</v>
      </c>
      <c r="B10" s="30" t="s">
        <v>69</v>
      </c>
      <c r="C10" s="30" t="s">
        <v>72</v>
      </c>
      <c r="D10" s="30">
        <v>1</v>
      </c>
      <c r="E10" s="30">
        <v>5</v>
      </c>
      <c r="F10" s="31"/>
      <c r="G10" s="34">
        <f t="shared" si="0"/>
        <v>0</v>
      </c>
      <c r="H10" s="32">
        <v>0.08</v>
      </c>
      <c r="I10" s="35">
        <f t="shared" si="1"/>
        <v>0</v>
      </c>
      <c r="J10" s="36">
        <f t="shared" si="2"/>
        <v>0</v>
      </c>
    </row>
    <row r="11" spans="1:10" ht="41.25" customHeight="1">
      <c r="A11" s="29">
        <v>7</v>
      </c>
      <c r="B11" s="30" t="s">
        <v>70</v>
      </c>
      <c r="C11" s="30" t="s">
        <v>48</v>
      </c>
      <c r="D11" s="30">
        <v>1</v>
      </c>
      <c r="E11" s="30">
        <v>3</v>
      </c>
      <c r="F11" s="31"/>
      <c r="G11" s="34">
        <f t="shared" si="0"/>
        <v>0</v>
      </c>
      <c r="H11" s="32">
        <v>0.08</v>
      </c>
      <c r="I11" s="35">
        <f t="shared" si="1"/>
        <v>0</v>
      </c>
      <c r="J11" s="36">
        <f t="shared" si="2"/>
        <v>0</v>
      </c>
    </row>
    <row r="12" spans="1:10" ht="38.25" customHeight="1">
      <c r="A12" s="29">
        <v>8</v>
      </c>
      <c r="B12" s="30" t="s">
        <v>49</v>
      </c>
      <c r="C12" s="30" t="s">
        <v>20</v>
      </c>
      <c r="D12" s="30">
        <v>1</v>
      </c>
      <c r="E12" s="30">
        <v>5</v>
      </c>
      <c r="F12" s="31"/>
      <c r="G12" s="34">
        <f t="shared" si="0"/>
        <v>0</v>
      </c>
      <c r="H12" s="32">
        <v>0.08</v>
      </c>
      <c r="I12" s="35">
        <f t="shared" si="1"/>
        <v>0</v>
      </c>
      <c r="J12" s="36">
        <f t="shared" si="2"/>
        <v>0</v>
      </c>
    </row>
    <row r="13" spans="1:10" ht="40.5" customHeight="1">
      <c r="A13" s="29">
        <v>9</v>
      </c>
      <c r="B13" s="30" t="s">
        <v>50</v>
      </c>
      <c r="C13" s="30" t="s">
        <v>20</v>
      </c>
      <c r="D13" s="30">
        <v>1</v>
      </c>
      <c r="E13" s="30">
        <v>5</v>
      </c>
      <c r="F13" s="31"/>
      <c r="G13" s="31">
        <f t="shared" si="0"/>
        <v>0</v>
      </c>
      <c r="H13" s="32">
        <v>0.08</v>
      </c>
      <c r="I13" s="35">
        <f t="shared" si="1"/>
        <v>0</v>
      </c>
      <c r="J13" s="36">
        <f t="shared" si="2"/>
        <v>0</v>
      </c>
    </row>
    <row r="14" spans="1:10" ht="37.5" customHeight="1">
      <c r="A14" s="29">
        <v>10</v>
      </c>
      <c r="B14" s="30" t="s">
        <v>74</v>
      </c>
      <c r="C14" s="30" t="s">
        <v>20</v>
      </c>
      <c r="D14" s="30">
        <v>1</v>
      </c>
      <c r="E14" s="30">
        <v>20</v>
      </c>
      <c r="F14" s="31"/>
      <c r="G14" s="34">
        <f t="shared" si="0"/>
        <v>0</v>
      </c>
      <c r="H14" s="32">
        <v>0.08</v>
      </c>
      <c r="I14" s="35">
        <f t="shared" si="1"/>
        <v>0</v>
      </c>
      <c r="J14" s="36">
        <f t="shared" si="2"/>
        <v>0</v>
      </c>
    </row>
    <row r="15" spans="1:10" ht="39" customHeight="1">
      <c r="A15" s="29">
        <v>11</v>
      </c>
      <c r="B15" s="30" t="s">
        <v>22</v>
      </c>
      <c r="C15" s="30" t="s">
        <v>51</v>
      </c>
      <c r="D15" s="30">
        <v>1</v>
      </c>
      <c r="E15" s="30">
        <v>20</v>
      </c>
      <c r="F15" s="31"/>
      <c r="G15" s="34">
        <f t="shared" si="0"/>
        <v>0</v>
      </c>
      <c r="H15" s="32">
        <v>0.08</v>
      </c>
      <c r="I15" s="35">
        <f t="shared" si="1"/>
        <v>0</v>
      </c>
      <c r="J15" s="36">
        <f t="shared" si="2"/>
        <v>0</v>
      </c>
    </row>
    <row r="16" spans="1:10" ht="48.6" customHeight="1">
      <c r="A16" s="29">
        <v>12</v>
      </c>
      <c r="B16" s="30" t="s">
        <v>52</v>
      </c>
      <c r="C16" s="30" t="s">
        <v>77</v>
      </c>
      <c r="D16" s="30">
        <v>2200</v>
      </c>
      <c r="E16" s="30">
        <v>7</v>
      </c>
      <c r="F16" s="31"/>
      <c r="G16" s="34">
        <f t="shared" si="0"/>
        <v>0</v>
      </c>
      <c r="H16" s="32">
        <v>0.08</v>
      </c>
      <c r="I16" s="35">
        <f t="shared" si="1"/>
        <v>0</v>
      </c>
      <c r="J16" s="36">
        <f t="shared" si="2"/>
        <v>0</v>
      </c>
    </row>
    <row r="17" spans="1:10" ht="48.6" customHeight="1">
      <c r="A17" s="29">
        <v>13</v>
      </c>
      <c r="B17" s="30" t="s">
        <v>53</v>
      </c>
      <c r="C17" s="30" t="s">
        <v>54</v>
      </c>
      <c r="D17" s="30">
        <v>1</v>
      </c>
      <c r="E17" s="30">
        <v>1</v>
      </c>
      <c r="F17" s="31"/>
      <c r="G17" s="34">
        <f t="shared" si="0"/>
        <v>0</v>
      </c>
      <c r="H17" s="32">
        <v>0.08</v>
      </c>
      <c r="I17" s="35">
        <f t="shared" si="1"/>
        <v>0</v>
      </c>
      <c r="J17" s="36">
        <f t="shared" si="2"/>
        <v>0</v>
      </c>
    </row>
    <row r="18" spans="1:10" ht="48.6" customHeight="1">
      <c r="A18" s="29">
        <v>14</v>
      </c>
      <c r="B18" s="30" t="s">
        <v>5</v>
      </c>
      <c r="C18" s="30" t="s">
        <v>26</v>
      </c>
      <c r="D18" s="30">
        <v>1</v>
      </c>
      <c r="E18" s="30">
        <v>1</v>
      </c>
      <c r="F18" s="31"/>
      <c r="G18" s="34">
        <f t="shared" si="0"/>
        <v>0</v>
      </c>
      <c r="H18" s="32">
        <v>0.08</v>
      </c>
      <c r="I18" s="35">
        <f t="shared" si="1"/>
        <v>0</v>
      </c>
      <c r="J18" s="36">
        <f t="shared" si="2"/>
        <v>0</v>
      </c>
    </row>
    <row r="19" spans="1:10" ht="38.25" customHeight="1">
      <c r="A19" s="29">
        <v>15</v>
      </c>
      <c r="B19" s="30" t="s">
        <v>6</v>
      </c>
      <c r="C19" s="30" t="s">
        <v>23</v>
      </c>
      <c r="D19" s="30">
        <v>1</v>
      </c>
      <c r="E19" s="30">
        <v>20</v>
      </c>
      <c r="F19" s="31"/>
      <c r="G19" s="34">
        <f t="shared" si="0"/>
        <v>0</v>
      </c>
      <c r="H19" s="32">
        <v>0.08</v>
      </c>
      <c r="I19" s="35">
        <f t="shared" si="1"/>
        <v>0</v>
      </c>
      <c r="J19" s="36">
        <f t="shared" si="2"/>
        <v>0</v>
      </c>
    </row>
    <row r="20" spans="1:10" ht="48.6" customHeight="1">
      <c r="A20" s="29">
        <v>16</v>
      </c>
      <c r="B20" s="30" t="s">
        <v>56</v>
      </c>
      <c r="C20" s="30" t="s">
        <v>55</v>
      </c>
      <c r="D20" s="30">
        <v>1</v>
      </c>
      <c r="E20" s="30">
        <v>20</v>
      </c>
      <c r="F20" s="31"/>
      <c r="G20" s="34">
        <f t="shared" si="0"/>
        <v>0</v>
      </c>
      <c r="H20" s="32">
        <v>0.08</v>
      </c>
      <c r="I20" s="35">
        <f t="shared" si="1"/>
        <v>0</v>
      </c>
      <c r="J20" s="36">
        <f t="shared" si="2"/>
        <v>0</v>
      </c>
    </row>
    <row r="21" spans="1:10" ht="42.75" customHeight="1">
      <c r="A21" s="29">
        <v>17</v>
      </c>
      <c r="B21" s="30" t="s">
        <v>57</v>
      </c>
      <c r="C21" s="30" t="s">
        <v>20</v>
      </c>
      <c r="D21" s="30">
        <v>1</v>
      </c>
      <c r="E21" s="30">
        <v>20</v>
      </c>
      <c r="F21" s="31"/>
      <c r="G21" s="34">
        <f t="shared" si="0"/>
        <v>0</v>
      </c>
      <c r="H21" s="32">
        <v>0.08</v>
      </c>
      <c r="I21" s="35">
        <f t="shared" si="1"/>
        <v>0</v>
      </c>
      <c r="J21" s="36">
        <f t="shared" si="2"/>
        <v>0</v>
      </c>
    </row>
    <row r="22" spans="1:10" ht="37.5" customHeight="1">
      <c r="A22" s="29">
        <v>18</v>
      </c>
      <c r="B22" s="30" t="s">
        <v>7</v>
      </c>
      <c r="C22" s="30" t="s">
        <v>77</v>
      </c>
      <c r="D22" s="30">
        <v>1</v>
      </c>
      <c r="E22" s="30">
        <v>200</v>
      </c>
      <c r="F22" s="31"/>
      <c r="G22" s="34">
        <f t="shared" si="0"/>
        <v>0</v>
      </c>
      <c r="H22" s="32">
        <v>0.08</v>
      </c>
      <c r="I22" s="35">
        <f t="shared" si="1"/>
        <v>0</v>
      </c>
      <c r="J22" s="36">
        <f t="shared" si="2"/>
        <v>0</v>
      </c>
    </row>
    <row r="23" spans="1:10" ht="48.6" customHeight="1">
      <c r="A23" s="29">
        <v>19</v>
      </c>
      <c r="B23" s="30" t="s">
        <v>58</v>
      </c>
      <c r="C23" s="30" t="s">
        <v>20</v>
      </c>
      <c r="D23" s="30">
        <v>1</v>
      </c>
      <c r="E23" s="30">
        <v>10</v>
      </c>
      <c r="F23" s="31"/>
      <c r="G23" s="34">
        <f t="shared" ref="G23:G29" si="6">D23*E23*F23</f>
        <v>0</v>
      </c>
      <c r="H23" s="32">
        <v>0.08</v>
      </c>
      <c r="I23" s="35">
        <f t="shared" ref="I23:I29" si="7">G23*H23</f>
        <v>0</v>
      </c>
      <c r="J23" s="36">
        <f t="shared" ref="J23:J29" si="8">G23+I23</f>
        <v>0</v>
      </c>
    </row>
    <row r="24" spans="1:10" ht="48.6" customHeight="1">
      <c r="A24" s="29">
        <v>20</v>
      </c>
      <c r="B24" s="30" t="s">
        <v>59</v>
      </c>
      <c r="C24" s="30" t="s">
        <v>77</v>
      </c>
      <c r="D24" s="30">
        <v>40800</v>
      </c>
      <c r="E24" s="30">
        <v>1</v>
      </c>
      <c r="F24" s="31"/>
      <c r="G24" s="34">
        <f t="shared" si="6"/>
        <v>0</v>
      </c>
      <c r="H24" s="32">
        <v>0.08</v>
      </c>
      <c r="I24" s="35">
        <f t="shared" si="7"/>
        <v>0</v>
      </c>
      <c r="J24" s="36">
        <f t="shared" si="8"/>
        <v>0</v>
      </c>
    </row>
    <row r="25" spans="1:10" ht="48.6" customHeight="1">
      <c r="A25" s="29">
        <v>21</v>
      </c>
      <c r="B25" s="30" t="s">
        <v>64</v>
      </c>
      <c r="C25" s="30" t="s">
        <v>77</v>
      </c>
      <c r="D25" s="30">
        <v>40800</v>
      </c>
      <c r="E25" s="30">
        <v>1</v>
      </c>
      <c r="F25" s="31"/>
      <c r="G25" s="34">
        <f t="shared" si="6"/>
        <v>0</v>
      </c>
      <c r="H25" s="32">
        <v>0.08</v>
      </c>
      <c r="I25" s="35">
        <f t="shared" si="7"/>
        <v>0</v>
      </c>
      <c r="J25" s="36">
        <f t="shared" si="8"/>
        <v>0</v>
      </c>
    </row>
    <row r="26" spans="1:10" ht="48.6" customHeight="1">
      <c r="A26" s="29">
        <v>22</v>
      </c>
      <c r="B26" s="30" t="s">
        <v>60</v>
      </c>
      <c r="C26" s="30" t="s">
        <v>77</v>
      </c>
      <c r="D26" s="30">
        <v>40800</v>
      </c>
      <c r="E26" s="30">
        <v>6</v>
      </c>
      <c r="F26" s="31"/>
      <c r="G26" s="34">
        <f t="shared" si="6"/>
        <v>0</v>
      </c>
      <c r="H26" s="32">
        <v>0.08</v>
      </c>
      <c r="I26" s="35">
        <f t="shared" si="7"/>
        <v>0</v>
      </c>
      <c r="J26" s="36">
        <f t="shared" si="8"/>
        <v>0</v>
      </c>
    </row>
    <row r="27" spans="1:10" ht="48.6" customHeight="1">
      <c r="A27" s="29">
        <v>23</v>
      </c>
      <c r="B27" s="30" t="s">
        <v>61</v>
      </c>
      <c r="C27" s="30" t="s">
        <v>77</v>
      </c>
      <c r="D27" s="30">
        <v>40800</v>
      </c>
      <c r="E27" s="30">
        <v>1</v>
      </c>
      <c r="F27" s="31"/>
      <c r="G27" s="34">
        <f t="shared" si="6"/>
        <v>0</v>
      </c>
      <c r="H27" s="32">
        <v>0.08</v>
      </c>
      <c r="I27" s="35">
        <f t="shared" si="7"/>
        <v>0</v>
      </c>
      <c r="J27" s="36">
        <f t="shared" si="8"/>
        <v>0</v>
      </c>
    </row>
    <row r="28" spans="1:10" ht="48.6" customHeight="1">
      <c r="A28" s="29">
        <v>24</v>
      </c>
      <c r="B28" s="30" t="s">
        <v>63</v>
      </c>
      <c r="C28" s="30" t="s">
        <v>20</v>
      </c>
      <c r="D28" s="30">
        <v>1</v>
      </c>
      <c r="E28" s="30">
        <v>3</v>
      </c>
      <c r="F28" s="31"/>
      <c r="G28" s="34">
        <f t="shared" si="6"/>
        <v>0</v>
      </c>
      <c r="H28" s="32">
        <v>0.08</v>
      </c>
      <c r="I28" s="35">
        <f t="shared" si="7"/>
        <v>0</v>
      </c>
      <c r="J28" s="36">
        <f t="shared" si="8"/>
        <v>0</v>
      </c>
    </row>
    <row r="29" spans="1:10" ht="48.6" customHeight="1">
      <c r="A29" s="29">
        <v>25</v>
      </c>
      <c r="B29" s="30" t="s">
        <v>75</v>
      </c>
      <c r="C29" s="30" t="s">
        <v>76</v>
      </c>
      <c r="D29" s="30">
        <v>500</v>
      </c>
      <c r="E29" s="30">
        <v>1</v>
      </c>
      <c r="F29" s="31"/>
      <c r="G29" s="34">
        <f t="shared" si="6"/>
        <v>0</v>
      </c>
      <c r="H29" s="32">
        <v>0.08</v>
      </c>
      <c r="I29" s="35">
        <f t="shared" si="7"/>
        <v>0</v>
      </c>
      <c r="J29" s="36">
        <f t="shared" si="8"/>
        <v>0</v>
      </c>
    </row>
    <row r="30" spans="1:10" ht="75.75" customHeight="1">
      <c r="A30" s="29">
        <v>26</v>
      </c>
      <c r="B30" s="30" t="s">
        <v>62</v>
      </c>
      <c r="C30" s="30" t="s">
        <v>66</v>
      </c>
      <c r="D30" s="30">
        <v>1</v>
      </c>
      <c r="E30" s="30">
        <v>3</v>
      </c>
      <c r="F30" s="31"/>
      <c r="G30" s="34">
        <f t="shared" si="0"/>
        <v>0</v>
      </c>
      <c r="H30" s="32">
        <v>0.08</v>
      </c>
      <c r="I30" s="35">
        <f t="shared" si="1"/>
        <v>0</v>
      </c>
      <c r="J30" s="36">
        <f t="shared" si="2"/>
        <v>0</v>
      </c>
    </row>
    <row r="31" spans="1:10" ht="48.6" customHeight="1">
      <c r="A31" s="42" t="s">
        <v>8</v>
      </c>
      <c r="B31" s="43"/>
      <c r="C31" s="43"/>
      <c r="D31" s="43"/>
      <c r="E31" s="43"/>
      <c r="F31" s="44"/>
      <c r="G31" s="37">
        <f>SUM(G5:G30)</f>
        <v>0</v>
      </c>
      <c r="H31" s="33">
        <v>0.08</v>
      </c>
      <c r="I31" s="38">
        <f t="shared" si="1"/>
        <v>0</v>
      </c>
      <c r="J31" s="39">
        <f t="shared" si="2"/>
        <v>0</v>
      </c>
    </row>
    <row r="32" spans="1:10" ht="40.5" customHeight="1">
      <c r="H32" s="7"/>
    </row>
    <row r="33" ht="22.5" customHeight="1"/>
    <row r="34" ht="25.5" customHeight="1"/>
  </sheetData>
  <mergeCells count="3">
    <mergeCell ref="G1:J1"/>
    <mergeCell ref="A2:J2"/>
    <mergeCell ref="A31:F31"/>
  </mergeCells>
  <pageMargins left="0.70000000000000007" right="0.70000000000000007" top="0.75" bottom="0.75" header="0.30000000000000004" footer="0.30000000000000004"/>
  <pageSetup paperSize="9" scale="52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workbookViewId="0">
      <selection activeCell="F1" sqref="F1:J1"/>
    </sheetView>
  </sheetViews>
  <sheetFormatPr defaultRowHeight="15"/>
  <cols>
    <col min="1" max="1" width="4.5703125" customWidth="1"/>
    <col min="2" max="2" width="42.28515625" customWidth="1"/>
    <col min="3" max="3" width="11" customWidth="1"/>
    <col min="4" max="4" width="9.5703125" customWidth="1"/>
    <col min="5" max="5" width="8" customWidth="1"/>
    <col min="6" max="6" width="11.140625" customWidth="1"/>
    <col min="7" max="7" width="11.5703125" customWidth="1"/>
    <col min="8" max="8" width="7.7109375" customWidth="1"/>
    <col min="9" max="9" width="11.7109375" customWidth="1"/>
    <col min="10" max="10" width="13.28515625" customWidth="1"/>
    <col min="11" max="11" width="16.85546875" bestFit="1" customWidth="1"/>
    <col min="12" max="12" width="13.7109375" customWidth="1"/>
    <col min="13" max="13" width="9.140625" customWidth="1"/>
  </cols>
  <sheetData>
    <row r="1" spans="1:10" ht="59.25" customHeight="1">
      <c r="F1" s="40" t="s">
        <v>90</v>
      </c>
      <c r="G1" s="40"/>
      <c r="H1" s="40"/>
      <c r="I1" s="40"/>
      <c r="J1" s="40"/>
    </row>
    <row r="2" spans="1:10" ht="31.5" customHeight="1">
      <c r="A2" s="41" t="s">
        <v>44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63" customHeight="1">
      <c r="A3" s="27" t="s">
        <v>0</v>
      </c>
      <c r="B3" s="27" t="s">
        <v>1</v>
      </c>
      <c r="C3" s="28" t="s">
        <v>24</v>
      </c>
      <c r="D3" s="28" t="s">
        <v>27</v>
      </c>
      <c r="E3" s="28" t="s">
        <v>28</v>
      </c>
      <c r="F3" s="28" t="s">
        <v>2</v>
      </c>
      <c r="G3" s="28" t="s">
        <v>31</v>
      </c>
      <c r="H3" s="28" t="s">
        <v>33</v>
      </c>
      <c r="I3" s="28" t="s">
        <v>3</v>
      </c>
      <c r="J3" s="28" t="s">
        <v>32</v>
      </c>
    </row>
    <row r="4" spans="1:10" ht="15.6" customHeight="1">
      <c r="A4" s="25" t="s">
        <v>34</v>
      </c>
      <c r="B4" s="25" t="s">
        <v>35</v>
      </c>
      <c r="C4" s="25" t="s">
        <v>36</v>
      </c>
      <c r="D4" s="25" t="s">
        <v>37</v>
      </c>
      <c r="E4" s="25" t="s">
        <v>38</v>
      </c>
      <c r="F4" s="25" t="s">
        <v>39</v>
      </c>
      <c r="G4" s="25" t="s">
        <v>40</v>
      </c>
      <c r="H4" s="25" t="s">
        <v>41</v>
      </c>
      <c r="I4" s="25" t="s">
        <v>42</v>
      </c>
      <c r="J4" s="25" t="s">
        <v>43</v>
      </c>
    </row>
    <row r="5" spans="1:10" ht="33" customHeight="1">
      <c r="A5" s="1">
        <v>1</v>
      </c>
      <c r="B5" s="26" t="s">
        <v>9</v>
      </c>
      <c r="C5" s="2" t="s">
        <v>25</v>
      </c>
      <c r="D5" s="2">
        <v>3100.85</v>
      </c>
      <c r="E5" s="2">
        <v>7</v>
      </c>
      <c r="F5" s="11"/>
      <c r="G5" s="12">
        <f>D5*E5*F5</f>
        <v>0</v>
      </c>
      <c r="H5" s="3">
        <v>0.08</v>
      </c>
      <c r="I5" s="13">
        <f>G5*H5</f>
        <v>0</v>
      </c>
      <c r="J5" s="14">
        <f>G5+I5</f>
        <v>0</v>
      </c>
    </row>
    <row r="6" spans="1:10" ht="30.75" customHeight="1">
      <c r="A6" s="1">
        <v>2</v>
      </c>
      <c r="B6" s="26" t="s">
        <v>10</v>
      </c>
      <c r="C6" s="2" t="s">
        <v>25</v>
      </c>
      <c r="D6" s="2">
        <v>3100.85</v>
      </c>
      <c r="E6" s="2">
        <v>2</v>
      </c>
      <c r="F6" s="11"/>
      <c r="G6" s="12">
        <f t="shared" ref="G6:G25" si="0">D6*E6*F6</f>
        <v>0</v>
      </c>
      <c r="H6" s="3">
        <v>0.08</v>
      </c>
      <c r="I6" s="13">
        <f t="shared" ref="I6:I26" si="1">G6*H6</f>
        <v>0</v>
      </c>
      <c r="J6" s="14">
        <f t="shared" ref="J6:J26" si="2">G6+I6</f>
        <v>0</v>
      </c>
    </row>
    <row r="7" spans="1:10" ht="30.75" customHeight="1">
      <c r="A7" s="1">
        <v>3</v>
      </c>
      <c r="B7" s="26" t="s">
        <v>11</v>
      </c>
      <c r="C7" s="2" t="s">
        <v>25</v>
      </c>
      <c r="D7" s="2">
        <v>3100.85</v>
      </c>
      <c r="E7" s="2">
        <v>2</v>
      </c>
      <c r="F7" s="11"/>
      <c r="G7" s="12">
        <f t="shared" si="0"/>
        <v>0</v>
      </c>
      <c r="H7" s="3">
        <v>0.08</v>
      </c>
      <c r="I7" s="13">
        <f t="shared" si="1"/>
        <v>0</v>
      </c>
      <c r="J7" s="14">
        <f t="shared" si="2"/>
        <v>0</v>
      </c>
    </row>
    <row r="8" spans="1:10" ht="30" customHeight="1">
      <c r="A8" s="1">
        <v>4</v>
      </c>
      <c r="B8" s="26" t="s">
        <v>12</v>
      </c>
      <c r="C8" s="2" t="s">
        <v>25</v>
      </c>
      <c r="D8" s="2">
        <v>3100.85</v>
      </c>
      <c r="E8" s="2">
        <v>2</v>
      </c>
      <c r="F8" s="11"/>
      <c r="G8" s="12">
        <f t="shared" si="0"/>
        <v>0</v>
      </c>
      <c r="H8" s="3">
        <v>0.08</v>
      </c>
      <c r="I8" s="13">
        <f t="shared" si="1"/>
        <v>0</v>
      </c>
      <c r="J8" s="14">
        <f t="shared" si="2"/>
        <v>0</v>
      </c>
    </row>
    <row r="9" spans="1:10" ht="32.25" customHeight="1">
      <c r="A9" s="1">
        <v>5</v>
      </c>
      <c r="B9" s="26" t="s">
        <v>5</v>
      </c>
      <c r="C9" s="2" t="s">
        <v>26</v>
      </c>
      <c r="D9" s="2">
        <v>2</v>
      </c>
      <c r="E9" s="2">
        <v>1</v>
      </c>
      <c r="F9" s="11"/>
      <c r="G9" s="12">
        <f t="shared" si="0"/>
        <v>0</v>
      </c>
      <c r="H9" s="3">
        <v>0.08</v>
      </c>
      <c r="I9" s="13">
        <f t="shared" si="1"/>
        <v>0</v>
      </c>
      <c r="J9" s="14">
        <f t="shared" si="2"/>
        <v>0</v>
      </c>
    </row>
    <row r="10" spans="1:10" ht="32.25" customHeight="1">
      <c r="A10" s="1">
        <v>6</v>
      </c>
      <c r="B10" s="26" t="s">
        <v>78</v>
      </c>
      <c r="C10" s="2" t="s">
        <v>23</v>
      </c>
      <c r="D10" s="2">
        <v>20</v>
      </c>
      <c r="E10" s="2">
        <v>1</v>
      </c>
      <c r="F10" s="11"/>
      <c r="G10" s="12">
        <f t="shared" si="0"/>
        <v>0</v>
      </c>
      <c r="H10" s="3">
        <v>0.08</v>
      </c>
      <c r="I10" s="13">
        <f t="shared" si="1"/>
        <v>0</v>
      </c>
      <c r="J10" s="14">
        <f t="shared" si="2"/>
        <v>0</v>
      </c>
    </row>
    <row r="11" spans="1:10" ht="32.25" customHeight="1">
      <c r="A11" s="1">
        <v>7</v>
      </c>
      <c r="B11" s="26" t="s">
        <v>79</v>
      </c>
      <c r="C11" s="2" t="s">
        <v>25</v>
      </c>
      <c r="D11" s="2">
        <v>2458</v>
      </c>
      <c r="E11" s="2">
        <v>7</v>
      </c>
      <c r="F11" s="11"/>
      <c r="G11" s="12">
        <f t="shared" si="0"/>
        <v>0</v>
      </c>
      <c r="H11" s="3">
        <v>0.08</v>
      </c>
      <c r="I11" s="13">
        <f t="shared" si="1"/>
        <v>0</v>
      </c>
      <c r="J11" s="14">
        <f t="shared" si="2"/>
        <v>0</v>
      </c>
    </row>
    <row r="12" spans="1:10" ht="37.5" customHeight="1">
      <c r="A12" s="1">
        <v>8</v>
      </c>
      <c r="B12" s="26" t="s">
        <v>80</v>
      </c>
      <c r="C12" s="2" t="s">
        <v>81</v>
      </c>
      <c r="D12" s="2">
        <v>1000</v>
      </c>
      <c r="E12" s="2">
        <v>1</v>
      </c>
      <c r="F12" s="11"/>
      <c r="G12" s="12">
        <f t="shared" si="0"/>
        <v>0</v>
      </c>
      <c r="H12" s="3">
        <v>0.08</v>
      </c>
      <c r="I12" s="13">
        <f t="shared" si="1"/>
        <v>0</v>
      </c>
      <c r="J12" s="14">
        <f t="shared" si="2"/>
        <v>0</v>
      </c>
    </row>
    <row r="13" spans="1:10" ht="33" customHeight="1">
      <c r="A13" s="1">
        <v>9</v>
      </c>
      <c r="B13" s="26" t="s">
        <v>21</v>
      </c>
      <c r="C13" s="2" t="s">
        <v>25</v>
      </c>
      <c r="D13" s="2">
        <v>2458</v>
      </c>
      <c r="E13" s="2">
        <v>2</v>
      </c>
      <c r="F13" s="11"/>
      <c r="G13" s="10">
        <f t="shared" si="0"/>
        <v>0</v>
      </c>
      <c r="H13" s="3">
        <v>0.08</v>
      </c>
      <c r="I13" s="13">
        <f t="shared" si="1"/>
        <v>0</v>
      </c>
      <c r="J13" s="14">
        <f t="shared" si="2"/>
        <v>0</v>
      </c>
    </row>
    <row r="14" spans="1:10" ht="38.25" customHeight="1">
      <c r="A14" s="1">
        <v>10</v>
      </c>
      <c r="B14" s="26" t="s">
        <v>82</v>
      </c>
      <c r="C14" s="2" t="s">
        <v>20</v>
      </c>
      <c r="D14" s="2">
        <v>50</v>
      </c>
      <c r="E14" s="2">
        <v>1</v>
      </c>
      <c r="F14" s="11"/>
      <c r="G14" s="12">
        <f t="shared" si="0"/>
        <v>0</v>
      </c>
      <c r="H14" s="3">
        <v>0.08</v>
      </c>
      <c r="I14" s="13">
        <f t="shared" si="1"/>
        <v>0</v>
      </c>
      <c r="J14" s="14">
        <f t="shared" si="2"/>
        <v>0</v>
      </c>
    </row>
    <row r="15" spans="1:10" ht="48.75" customHeight="1">
      <c r="A15" s="1">
        <v>11</v>
      </c>
      <c r="B15" s="26" t="s">
        <v>83</v>
      </c>
      <c r="C15" s="2" t="s">
        <v>20</v>
      </c>
      <c r="D15" s="2">
        <v>50</v>
      </c>
      <c r="E15" s="2">
        <v>1</v>
      </c>
      <c r="F15" s="11"/>
      <c r="G15" s="12">
        <f t="shared" si="0"/>
        <v>0</v>
      </c>
      <c r="H15" s="3">
        <v>0.08</v>
      </c>
      <c r="I15" s="13">
        <f t="shared" si="1"/>
        <v>0</v>
      </c>
      <c r="J15" s="14">
        <f t="shared" si="2"/>
        <v>0</v>
      </c>
    </row>
    <row r="16" spans="1:10" ht="49.5" customHeight="1">
      <c r="A16" s="1">
        <v>12</v>
      </c>
      <c r="B16" s="26" t="s">
        <v>84</v>
      </c>
      <c r="C16" s="2" t="s">
        <v>25</v>
      </c>
      <c r="D16" s="2">
        <v>10</v>
      </c>
      <c r="E16" s="2">
        <v>1</v>
      </c>
      <c r="F16" s="11"/>
      <c r="G16" s="12">
        <f t="shared" si="0"/>
        <v>0</v>
      </c>
      <c r="H16" s="3">
        <v>0.08</v>
      </c>
      <c r="I16" s="13">
        <f t="shared" si="1"/>
        <v>0</v>
      </c>
      <c r="J16" s="14">
        <f t="shared" si="2"/>
        <v>0</v>
      </c>
    </row>
    <row r="17" spans="1:10" ht="55.5" customHeight="1">
      <c r="A17" s="1">
        <v>13</v>
      </c>
      <c r="B17" s="26" t="s">
        <v>85</v>
      </c>
      <c r="C17" s="2" t="s">
        <v>25</v>
      </c>
      <c r="D17" s="2">
        <v>10</v>
      </c>
      <c r="E17" s="2">
        <v>1</v>
      </c>
      <c r="F17" s="11"/>
      <c r="G17" s="12">
        <f t="shared" si="0"/>
        <v>0</v>
      </c>
      <c r="H17" s="3">
        <v>0.08</v>
      </c>
      <c r="I17" s="13">
        <f t="shared" si="1"/>
        <v>0</v>
      </c>
      <c r="J17" s="14">
        <f t="shared" si="2"/>
        <v>0</v>
      </c>
    </row>
    <row r="18" spans="1:10" ht="36.75" customHeight="1">
      <c r="A18" s="1">
        <v>14</v>
      </c>
      <c r="B18" s="26" t="s">
        <v>13</v>
      </c>
      <c r="C18" s="2" t="s">
        <v>25</v>
      </c>
      <c r="D18" s="2">
        <v>3100.85</v>
      </c>
      <c r="E18" s="2">
        <v>7</v>
      </c>
      <c r="F18" s="11"/>
      <c r="G18" s="12">
        <f t="shared" si="0"/>
        <v>0</v>
      </c>
      <c r="H18" s="3">
        <v>0.08</v>
      </c>
      <c r="I18" s="13">
        <f t="shared" si="1"/>
        <v>0</v>
      </c>
      <c r="J18" s="14">
        <f t="shared" si="2"/>
        <v>0</v>
      </c>
    </row>
    <row r="19" spans="1:10" ht="36" customHeight="1">
      <c r="A19" s="1">
        <v>15</v>
      </c>
      <c r="B19" s="26" t="s">
        <v>14</v>
      </c>
      <c r="C19" s="2" t="s">
        <v>25</v>
      </c>
      <c r="D19" s="2">
        <v>317</v>
      </c>
      <c r="E19" s="2">
        <v>1</v>
      </c>
      <c r="F19" s="11"/>
      <c r="G19" s="12">
        <f t="shared" si="0"/>
        <v>0</v>
      </c>
      <c r="H19" s="3">
        <v>0.08</v>
      </c>
      <c r="I19" s="13">
        <f t="shared" si="1"/>
        <v>0</v>
      </c>
      <c r="J19" s="14">
        <f t="shared" si="2"/>
        <v>0</v>
      </c>
    </row>
    <row r="20" spans="1:10" ht="49.5" customHeight="1">
      <c r="A20" s="1">
        <v>16</v>
      </c>
      <c r="B20" s="26" t="s">
        <v>15</v>
      </c>
      <c r="C20" s="2" t="s">
        <v>16</v>
      </c>
      <c r="D20" s="2">
        <v>1</v>
      </c>
      <c r="E20" s="2">
        <v>4</v>
      </c>
      <c r="F20" s="11"/>
      <c r="G20" s="12">
        <f t="shared" si="0"/>
        <v>0</v>
      </c>
      <c r="H20" s="3">
        <v>0.08</v>
      </c>
      <c r="I20" s="13">
        <f t="shared" si="1"/>
        <v>0</v>
      </c>
      <c r="J20" s="14">
        <f t="shared" si="2"/>
        <v>0</v>
      </c>
    </row>
    <row r="21" spans="1:10" ht="49.5" customHeight="1">
      <c r="A21" s="1">
        <v>17</v>
      </c>
      <c r="B21" s="26" t="s">
        <v>29</v>
      </c>
      <c r="C21" s="2" t="s">
        <v>17</v>
      </c>
      <c r="D21" s="2">
        <v>1</v>
      </c>
      <c r="E21" s="2">
        <v>4</v>
      </c>
      <c r="F21" s="11"/>
      <c r="G21" s="12">
        <f t="shared" si="0"/>
        <v>0</v>
      </c>
      <c r="H21" s="3">
        <v>0.08</v>
      </c>
      <c r="I21" s="13">
        <f t="shared" si="1"/>
        <v>0</v>
      </c>
      <c r="J21" s="14">
        <f t="shared" si="2"/>
        <v>0</v>
      </c>
    </row>
    <row r="22" spans="1:10" ht="36.75" customHeight="1">
      <c r="A22" s="1">
        <v>18</v>
      </c>
      <c r="B22" s="26" t="s">
        <v>18</v>
      </c>
      <c r="C22" s="2" t="s">
        <v>25</v>
      </c>
      <c r="D22" s="2">
        <v>300</v>
      </c>
      <c r="E22" s="2">
        <v>1</v>
      </c>
      <c r="F22" s="11"/>
      <c r="G22" s="12">
        <f t="shared" si="0"/>
        <v>0</v>
      </c>
      <c r="H22" s="3">
        <v>0.08</v>
      </c>
      <c r="I22" s="13">
        <f t="shared" si="1"/>
        <v>0</v>
      </c>
      <c r="J22" s="14">
        <f t="shared" si="2"/>
        <v>0</v>
      </c>
    </row>
    <row r="23" spans="1:10" ht="36.75" customHeight="1">
      <c r="A23" s="1">
        <v>19</v>
      </c>
      <c r="B23" s="26" t="s">
        <v>86</v>
      </c>
      <c r="C23" s="2" t="s">
        <v>87</v>
      </c>
      <c r="D23" s="2">
        <v>200</v>
      </c>
      <c r="E23" s="2">
        <v>1</v>
      </c>
      <c r="F23" s="11"/>
      <c r="G23" s="12">
        <f t="shared" si="0"/>
        <v>0</v>
      </c>
      <c r="H23" s="3">
        <v>0.08</v>
      </c>
      <c r="I23" s="13">
        <f t="shared" si="1"/>
        <v>0</v>
      </c>
      <c r="J23" s="14">
        <f t="shared" si="2"/>
        <v>0</v>
      </c>
    </row>
    <row r="24" spans="1:10" ht="36.75" customHeight="1">
      <c r="A24" s="1">
        <v>20</v>
      </c>
      <c r="B24" s="26" t="s">
        <v>88</v>
      </c>
      <c r="C24" s="2" t="s">
        <v>81</v>
      </c>
      <c r="D24" s="2">
        <v>200</v>
      </c>
      <c r="E24" s="2">
        <v>1</v>
      </c>
      <c r="F24" s="11"/>
      <c r="G24" s="12">
        <f t="shared" si="0"/>
        <v>0</v>
      </c>
      <c r="H24" s="3">
        <v>0.08</v>
      </c>
      <c r="I24" s="13">
        <f t="shared" si="1"/>
        <v>0</v>
      </c>
      <c r="J24" s="14">
        <f t="shared" si="2"/>
        <v>0</v>
      </c>
    </row>
    <row r="25" spans="1:10" ht="31.5" customHeight="1">
      <c r="A25" s="1">
        <v>21</v>
      </c>
      <c r="B25" s="26" t="s">
        <v>19</v>
      </c>
      <c r="C25" s="2" t="s">
        <v>20</v>
      </c>
      <c r="D25" s="2">
        <v>20</v>
      </c>
      <c r="E25" s="2">
        <v>1</v>
      </c>
      <c r="F25" s="11"/>
      <c r="G25" s="12">
        <f t="shared" si="0"/>
        <v>0</v>
      </c>
      <c r="H25" s="3">
        <v>0.08</v>
      </c>
      <c r="I25" s="13">
        <f t="shared" si="1"/>
        <v>0</v>
      </c>
      <c r="J25" s="14">
        <f t="shared" si="2"/>
        <v>0</v>
      </c>
    </row>
    <row r="26" spans="1:10" ht="31.5" customHeight="1">
      <c r="A26" s="45" t="s">
        <v>8</v>
      </c>
      <c r="B26" s="46"/>
      <c r="C26" s="46"/>
      <c r="D26" s="46"/>
      <c r="E26" s="46"/>
      <c r="F26" s="47"/>
      <c r="G26" s="15">
        <f>SUM(G5:G25)</f>
        <v>0</v>
      </c>
      <c r="H26" s="16">
        <v>0.08</v>
      </c>
      <c r="I26" s="17">
        <f t="shared" si="1"/>
        <v>0</v>
      </c>
      <c r="J26" s="18">
        <f t="shared" si="2"/>
        <v>0</v>
      </c>
    </row>
    <row r="27" spans="1:10" ht="40.5" customHeight="1">
      <c r="H27" s="7"/>
    </row>
    <row r="28" spans="1:10" ht="22.5" customHeight="1"/>
    <row r="29" spans="1:10" ht="25.5" customHeight="1"/>
  </sheetData>
  <mergeCells count="3">
    <mergeCell ref="A26:F26"/>
    <mergeCell ref="A2:J2"/>
    <mergeCell ref="F1:J1"/>
  </mergeCells>
  <pageMargins left="0.70000000000000007" right="0.70000000000000007" top="0.75" bottom="0.75" header="0.30000000000000004" footer="0.3000000000000000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abSelected="1" workbookViewId="0">
      <selection activeCell="C1" sqref="C1:F1"/>
    </sheetView>
  </sheetViews>
  <sheetFormatPr defaultRowHeight="15"/>
  <cols>
    <col min="1" max="1" width="4.85546875" customWidth="1"/>
    <col min="2" max="2" width="32.42578125" customWidth="1"/>
    <col min="3" max="3" width="17.85546875" customWidth="1"/>
    <col min="4" max="4" width="13.28515625" customWidth="1"/>
    <col min="5" max="5" width="12.42578125" customWidth="1"/>
    <col min="6" max="6" width="21.5703125" customWidth="1"/>
  </cols>
  <sheetData>
    <row r="1" spans="1:6" ht="63" customHeight="1">
      <c r="C1" s="40" t="s">
        <v>91</v>
      </c>
      <c r="D1" s="40"/>
      <c r="E1" s="40"/>
      <c r="F1" s="40"/>
    </row>
    <row r="2" spans="1:6" ht="23.45" customHeight="1">
      <c r="A2" s="41" t="s">
        <v>73</v>
      </c>
      <c r="B2" s="41"/>
      <c r="C2" s="41"/>
      <c r="D2" s="41"/>
      <c r="E2" s="41"/>
      <c r="F2" s="41"/>
    </row>
    <row r="3" spans="1:6" ht="40.5" customHeight="1">
      <c r="A3" s="8" t="s">
        <v>0</v>
      </c>
      <c r="B3" s="8" t="s">
        <v>1</v>
      </c>
      <c r="C3" s="9" t="s">
        <v>30</v>
      </c>
      <c r="D3" s="9" t="s">
        <v>33</v>
      </c>
      <c r="E3" s="9" t="s">
        <v>3</v>
      </c>
      <c r="F3" s="9" t="s">
        <v>32</v>
      </c>
    </row>
    <row r="4" spans="1:6" ht="16.899999999999999" customHeight="1">
      <c r="A4" s="25" t="s">
        <v>34</v>
      </c>
      <c r="B4" s="25" t="s">
        <v>35</v>
      </c>
      <c r="C4" s="25" t="s">
        <v>36</v>
      </c>
      <c r="D4" s="25" t="s">
        <v>37</v>
      </c>
      <c r="E4" s="25" t="s">
        <v>38</v>
      </c>
      <c r="F4" s="25" t="s">
        <v>39</v>
      </c>
    </row>
    <row r="5" spans="1:6" ht="70.5" customHeight="1">
      <c r="A5" s="1">
        <v>1</v>
      </c>
      <c r="B5" s="2" t="s">
        <v>71</v>
      </c>
      <c r="C5" s="12">
        <f>Miniarboretum!G31</f>
        <v>0</v>
      </c>
      <c r="D5" s="3">
        <v>0.08</v>
      </c>
      <c r="E5" s="13">
        <f>C5*D5</f>
        <v>0</v>
      </c>
      <c r="F5" s="14">
        <f>C5+E5</f>
        <v>0</v>
      </c>
    </row>
    <row r="6" spans="1:6" ht="72" customHeight="1">
      <c r="A6" s="4">
        <v>2</v>
      </c>
      <c r="B6" s="5" t="s">
        <v>44</v>
      </c>
      <c r="C6" s="19">
        <f>'Rabaty stałe'!G26</f>
        <v>0</v>
      </c>
      <c r="D6" s="6">
        <v>0.08</v>
      </c>
      <c r="E6" s="20">
        <f t="shared" ref="E6" si="0">C6*D6</f>
        <v>0</v>
      </c>
      <c r="F6" s="21">
        <f t="shared" ref="F6" si="1">C6+E6</f>
        <v>0</v>
      </c>
    </row>
    <row r="7" spans="1:6" ht="54.75" customHeight="1">
      <c r="A7" s="48" t="s">
        <v>8</v>
      </c>
      <c r="B7" s="49"/>
      <c r="C7" s="24">
        <f>SUM(C5:C6)</f>
        <v>0</v>
      </c>
      <c r="D7" s="22">
        <v>0.08</v>
      </c>
      <c r="E7" s="23">
        <f>SUM(E5:E6)</f>
        <v>0</v>
      </c>
      <c r="F7" s="24">
        <f>SUM(F5:F6)</f>
        <v>0</v>
      </c>
    </row>
  </sheetData>
  <mergeCells count="3">
    <mergeCell ref="C1:F1"/>
    <mergeCell ref="A2:F2"/>
    <mergeCell ref="A7:B7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Miniarboretum</vt:lpstr>
      <vt:lpstr>Rabaty stałe</vt:lpstr>
      <vt:lpstr>Razem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</dc:creator>
  <cp:lastModifiedBy>umbierun2023@outlook.com</cp:lastModifiedBy>
  <cp:lastPrinted>2025-02-05T10:56:15Z</cp:lastPrinted>
  <dcterms:created xsi:type="dcterms:W3CDTF">2023-03-08T12:01:29Z</dcterms:created>
  <dcterms:modified xsi:type="dcterms:W3CDTF">2025-02-05T11:43:33Z</dcterms:modified>
</cp:coreProperties>
</file>